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F:\Onedrive\Achaia\5η Προγρ. Περ\CLLD-LEADER_2014-2020\2. ΕΤΘΑ\1η ΠΡΟΚΗΡΥΞΗ ΙΔΙΩΤΙΚΩΝ ΕΡΓΩΝ\ΣΧΕΔΙΟ ΠΡΟΣΚΛΗΣΗΣ ΙΔΙΩΤΙΚΩΝ CLLD_final - ACHAIA\"/>
    </mc:Choice>
  </mc:AlternateContent>
  <xr:revisionPtr revIDLastSave="0" documentId="13_ncr:1_{0784E4D3-6081-44BC-BAC9-F0EC21792A91}" xr6:coauthVersionLast="47" xr6:coauthVersionMax="47" xr10:uidLastSave="{00000000-0000-0000-0000-000000000000}"/>
  <bookViews>
    <workbookView xWindow="-120" yWindow="-120" windowWidth="29040" windowHeight="15840" tabRatio="892" xr2:uid="{00000000-000D-0000-FFFF-FFFF00000000}"/>
  </bookViews>
  <sheets>
    <sheet name="ΕΞΩΦΥΛΛΟ " sheetId="68" r:id="rId1"/>
    <sheet name="ΚΩΔ.ΔΑΠ.ΠΣΚΕ" sheetId="70" r:id="rId2"/>
    <sheet name="ΑΚΙΝΗΤΟ" sheetId="86" r:id="rId3"/>
    <sheet name="ΚΤΙΡΙΑΚΕΣ ΕΓΚΑΤΑΣΤΑΣΕΙΣ" sheetId="88" r:id="rId4"/>
    <sheet name="ΑΓΟΡΑ ΕΞΟΠΛΙΣΜΟΥ " sheetId="66" r:id="rId5"/>
    <sheet name="ΜΕΤΑΦΟΡΙΚΑ ΜΕΣΑ" sheetId="71" r:id="rId6"/>
    <sheet name="ΑΥΛΕΣ ΕΝΕΡΓΕΙΕΣ_ΛΟΓΙΣΜΙΚΑ" sheetId="74" r:id="rId7"/>
    <sheet name="ΠΑΡΟΧΗ ΥΠΗΡΕΣΙΩΝ" sheetId="75" r:id="rId8"/>
    <sheet name="ΣΥΝΟΛΑ" sheetId="84" r:id="rId9"/>
    <sheet name="ΧΡΟΝΟΔΙΑΓΡΑΜΜΑ ΕΡΓΟΥ" sheetId="82" r:id="rId10"/>
    <sheet name="ΠΙΝΑΚΑΣ ΕΞΟΦΛΗΜΕΝΩΝ ΔΑΠΑΝΩΝ" sheetId="87" r:id="rId11"/>
  </sheets>
  <definedNames>
    <definedName name="_xlnm.Print_Area" localSheetId="0">'ΕΞΩΦΥΛΛΟ '!$A$1:$K$24</definedName>
    <definedName name="_xlnm.Print_Area" localSheetId="3">'ΚΤΙΡΙΑΚΕΣ ΕΓΚΑΤΑΣΤΑΣΕΙΣ'!$A$1:$K$227</definedName>
    <definedName name="_xlnm.Print_Titles" localSheetId="4">'ΑΓΟΡΑ ΕΞΟΠΛΙΣΜΟΥ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9" i="88" l="1"/>
  <c r="J209" i="88" s="1"/>
  <c r="K209" i="88" s="1"/>
  <c r="I208" i="88"/>
  <c r="J208" i="88" s="1"/>
  <c r="K208" i="88" s="1"/>
  <c r="I207" i="88"/>
  <c r="I206" i="88"/>
  <c r="I205" i="88"/>
  <c r="I204" i="88"/>
  <c r="J204" i="88" s="1"/>
  <c r="K204" i="88" s="1"/>
  <c r="I203" i="88"/>
  <c r="J203" i="88" s="1"/>
  <c r="K203" i="88" s="1"/>
  <c r="I202" i="88"/>
  <c r="J202" i="88" s="1"/>
  <c r="I201" i="88"/>
  <c r="J201" i="88" s="1"/>
  <c r="K201" i="88" s="1"/>
  <c r="I200" i="88"/>
  <c r="J200" i="88" s="1"/>
  <c r="K200" i="88" s="1"/>
  <c r="I199" i="88"/>
  <c r="I198" i="88"/>
  <c r="I197" i="88"/>
  <c r="I196" i="88"/>
  <c r="J196" i="88" s="1"/>
  <c r="K196" i="88" s="1"/>
  <c r="I195" i="88"/>
  <c r="J195" i="88" s="1"/>
  <c r="K195" i="88" s="1"/>
  <c r="I194" i="88"/>
  <c r="J194" i="88" s="1"/>
  <c r="I193" i="88"/>
  <c r="J193" i="88" s="1"/>
  <c r="K193" i="88" s="1"/>
  <c r="I192" i="88"/>
  <c r="J192" i="88" s="1"/>
  <c r="K192" i="88" s="1"/>
  <c r="I191" i="88"/>
  <c r="J191" i="88" s="1"/>
  <c r="I190" i="88"/>
  <c r="I189" i="88"/>
  <c r="I188" i="88"/>
  <c r="J188" i="88" s="1"/>
  <c r="K188" i="88" s="1"/>
  <c r="I187" i="88"/>
  <c r="J187" i="88" s="1"/>
  <c r="I186" i="88"/>
  <c r="J186" i="88" s="1"/>
  <c r="I185" i="88"/>
  <c r="J185" i="88" s="1"/>
  <c r="K185" i="88" s="1"/>
  <c r="I184" i="88"/>
  <c r="J184" i="88" s="1"/>
  <c r="K184" i="88" s="1"/>
  <c r="I183" i="88"/>
  <c r="I182" i="88"/>
  <c r="I181" i="88"/>
  <c r="I180" i="88"/>
  <c r="J180" i="88" s="1"/>
  <c r="K180" i="88" s="1"/>
  <c r="I179" i="88"/>
  <c r="J179" i="88" s="1"/>
  <c r="I178" i="88"/>
  <c r="J178" i="88" s="1"/>
  <c r="I177" i="88"/>
  <c r="J177" i="88" s="1"/>
  <c r="K177" i="88" s="1"/>
  <c r="I176" i="88"/>
  <c r="J176" i="88" s="1"/>
  <c r="K176" i="88" s="1"/>
  <c r="I175" i="88"/>
  <c r="I174" i="88"/>
  <c r="I173" i="88"/>
  <c r="I172" i="88"/>
  <c r="J172" i="88" s="1"/>
  <c r="K172" i="88" s="1"/>
  <c r="I171" i="88"/>
  <c r="J171" i="88" s="1"/>
  <c r="I170" i="88"/>
  <c r="J170" i="88" s="1"/>
  <c r="I169" i="88"/>
  <c r="J169" i="88" s="1"/>
  <c r="K169" i="88" s="1"/>
  <c r="I168" i="88"/>
  <c r="J168" i="88" s="1"/>
  <c r="K168" i="88" s="1"/>
  <c r="I167" i="88"/>
  <c r="J167" i="88" s="1"/>
  <c r="I166" i="88"/>
  <c r="I165" i="88"/>
  <c r="I164" i="88"/>
  <c r="J164" i="88" s="1"/>
  <c r="K164" i="88" s="1"/>
  <c r="I163" i="88"/>
  <c r="J163" i="88" s="1"/>
  <c r="I162" i="88"/>
  <c r="J162" i="88" s="1"/>
  <c r="I161" i="88"/>
  <c r="J161" i="88" s="1"/>
  <c r="K161" i="88" s="1"/>
  <c r="I160" i="88"/>
  <c r="J160" i="88" s="1"/>
  <c r="K160" i="88" s="1"/>
  <c r="I159" i="88"/>
  <c r="J159" i="88" s="1"/>
  <c r="I158" i="88"/>
  <c r="I157" i="88"/>
  <c r="I156" i="88"/>
  <c r="J156" i="88" s="1"/>
  <c r="K156" i="88" s="1"/>
  <c r="I155" i="88"/>
  <c r="J155" i="88" s="1"/>
  <c r="I154" i="88"/>
  <c r="J154" i="88" s="1"/>
  <c r="I153" i="88"/>
  <c r="J153" i="88" s="1"/>
  <c r="K153" i="88" s="1"/>
  <c r="I152" i="88"/>
  <c r="J152" i="88" s="1"/>
  <c r="K152" i="88" s="1"/>
  <c r="I151" i="88"/>
  <c r="I150" i="88"/>
  <c r="I149" i="88"/>
  <c r="I148" i="88"/>
  <c r="J148" i="88" s="1"/>
  <c r="K148" i="88" s="1"/>
  <c r="I147" i="88"/>
  <c r="J147" i="88" s="1"/>
  <c r="I146" i="88"/>
  <c r="J146" i="88" s="1"/>
  <c r="I145" i="88"/>
  <c r="J145" i="88" s="1"/>
  <c r="I144" i="88"/>
  <c r="J144" i="88" s="1"/>
  <c r="K144" i="88" s="1"/>
  <c r="I143" i="88"/>
  <c r="I142" i="88"/>
  <c r="I141" i="88"/>
  <c r="I140" i="88"/>
  <c r="J140" i="88" s="1"/>
  <c r="K140" i="88" s="1"/>
  <c r="I139" i="88"/>
  <c r="I138" i="88"/>
  <c r="J138" i="88" s="1"/>
  <c r="I137" i="88"/>
  <c r="J137" i="88" s="1"/>
  <c r="K137" i="88" s="1"/>
  <c r="I136" i="88"/>
  <c r="J136" i="88" s="1"/>
  <c r="K136" i="88" s="1"/>
  <c r="I135" i="88"/>
  <c r="I134" i="88"/>
  <c r="I133" i="88"/>
  <c r="I132" i="88"/>
  <c r="J132" i="88" s="1"/>
  <c r="K132" i="88" s="1"/>
  <c r="I131" i="88"/>
  <c r="I130" i="88"/>
  <c r="I129" i="88"/>
  <c r="J129" i="88" s="1"/>
  <c r="K129" i="88" s="1"/>
  <c r="I128" i="88"/>
  <c r="J128" i="88" s="1"/>
  <c r="K128" i="88" s="1"/>
  <c r="I127" i="88"/>
  <c r="I126" i="88"/>
  <c r="I125" i="88"/>
  <c r="I124" i="88"/>
  <c r="J124" i="88" s="1"/>
  <c r="K124" i="88" s="1"/>
  <c r="I123" i="88"/>
  <c r="I122" i="88"/>
  <c r="J122" i="88" s="1"/>
  <c r="I121" i="88"/>
  <c r="J121" i="88" s="1"/>
  <c r="K121" i="88" s="1"/>
  <c r="I120" i="88"/>
  <c r="J120" i="88" s="1"/>
  <c r="K120" i="88" s="1"/>
  <c r="I119" i="88"/>
  <c r="I118" i="88"/>
  <c r="I117" i="88"/>
  <c r="I116" i="88"/>
  <c r="J116" i="88" s="1"/>
  <c r="K116" i="88" s="1"/>
  <c r="I115" i="88"/>
  <c r="I114" i="88"/>
  <c r="J114" i="88" s="1"/>
  <c r="I113" i="88"/>
  <c r="J113" i="88" s="1"/>
  <c r="I112" i="88"/>
  <c r="J112" i="88" s="1"/>
  <c r="K112" i="88" s="1"/>
  <c r="I111" i="88"/>
  <c r="I110" i="88"/>
  <c r="I109" i="88"/>
  <c r="I108" i="88"/>
  <c r="J108" i="88" s="1"/>
  <c r="K108" i="88" s="1"/>
  <c r="I107" i="88"/>
  <c r="J107" i="88" s="1"/>
  <c r="I106" i="88"/>
  <c r="I105" i="88"/>
  <c r="J105" i="88" s="1"/>
  <c r="K105" i="88" s="1"/>
  <c r="I104" i="88"/>
  <c r="J104" i="88" s="1"/>
  <c r="K104" i="88" s="1"/>
  <c r="I103" i="88"/>
  <c r="I102" i="88"/>
  <c r="I101" i="88"/>
  <c r="I100" i="88"/>
  <c r="J100" i="88" s="1"/>
  <c r="K100" i="88" s="1"/>
  <c r="I99" i="88"/>
  <c r="I98" i="88"/>
  <c r="J98" i="88" s="1"/>
  <c r="I97" i="88"/>
  <c r="J97" i="88" s="1"/>
  <c r="I96" i="88"/>
  <c r="J96" i="88" s="1"/>
  <c r="K96" i="88" s="1"/>
  <c r="I95" i="88"/>
  <c r="I94" i="88"/>
  <c r="I93" i="88"/>
  <c r="I92" i="88"/>
  <c r="J92" i="88" s="1"/>
  <c r="K92" i="88" s="1"/>
  <c r="I91" i="88"/>
  <c r="I90" i="88"/>
  <c r="I89" i="88"/>
  <c r="J89" i="88" s="1"/>
  <c r="K89" i="88" s="1"/>
  <c r="I88" i="88"/>
  <c r="J88" i="88" s="1"/>
  <c r="K88" i="88" s="1"/>
  <c r="I87" i="88"/>
  <c r="I86" i="88"/>
  <c r="I85" i="88"/>
  <c r="I84" i="88"/>
  <c r="J84" i="88" s="1"/>
  <c r="K84" i="88" s="1"/>
  <c r="I83" i="88"/>
  <c r="I82" i="88"/>
  <c r="J82" i="88" s="1"/>
  <c r="I81" i="88"/>
  <c r="J81" i="88" s="1"/>
  <c r="I80" i="88"/>
  <c r="J80" i="88" s="1"/>
  <c r="K80" i="88" s="1"/>
  <c r="I79" i="88"/>
  <c r="I78" i="88"/>
  <c r="I77" i="88"/>
  <c r="J76" i="88"/>
  <c r="K76" i="88" s="1"/>
  <c r="I76" i="88"/>
  <c r="I75" i="88"/>
  <c r="J75" i="88" s="1"/>
  <c r="I74" i="88"/>
  <c r="I73" i="88"/>
  <c r="J73" i="88" s="1"/>
  <c r="K73" i="88" s="1"/>
  <c r="I72" i="88"/>
  <c r="J72" i="88" s="1"/>
  <c r="K72" i="88" s="1"/>
  <c r="I71" i="88"/>
  <c r="I70" i="88"/>
  <c r="I69" i="88"/>
  <c r="I68" i="88"/>
  <c r="J68" i="88" s="1"/>
  <c r="K68" i="88" s="1"/>
  <c r="I67" i="88"/>
  <c r="J67" i="88" s="1"/>
  <c r="I66" i="88"/>
  <c r="J66" i="88" s="1"/>
  <c r="I65" i="88"/>
  <c r="J65" i="88" s="1"/>
  <c r="K65" i="88" s="1"/>
  <c r="I64" i="88"/>
  <c r="J64" i="88" s="1"/>
  <c r="K64" i="88" s="1"/>
  <c r="I63" i="88"/>
  <c r="I62" i="88"/>
  <c r="I61" i="88"/>
  <c r="I60" i="88"/>
  <c r="J60" i="88" s="1"/>
  <c r="K60" i="88" s="1"/>
  <c r="I59" i="88"/>
  <c r="J59" i="88" s="1"/>
  <c r="I58" i="88"/>
  <c r="I57" i="88"/>
  <c r="I56" i="88"/>
  <c r="J56" i="88" s="1"/>
  <c r="K56" i="88" s="1"/>
  <c r="I55" i="88"/>
  <c r="I54" i="88"/>
  <c r="I53" i="88"/>
  <c r="J53" i="88" s="1"/>
  <c r="I52" i="88"/>
  <c r="J52" i="88" s="1"/>
  <c r="I51" i="88"/>
  <c r="J51" i="88" s="1"/>
  <c r="K51" i="88" s="1"/>
  <c r="I50" i="88"/>
  <c r="I49" i="88"/>
  <c r="I48" i="88"/>
  <c r="I43" i="88"/>
  <c r="J43" i="88" s="1"/>
  <c r="I42" i="88"/>
  <c r="J42" i="88" s="1"/>
  <c r="I41" i="88"/>
  <c r="I40" i="88"/>
  <c r="J40" i="88" s="1"/>
  <c r="K40" i="88" s="1"/>
  <c r="I39" i="88"/>
  <c r="I38" i="88"/>
  <c r="I37" i="88"/>
  <c r="I36" i="88"/>
  <c r="J36" i="88" s="1"/>
  <c r="K36" i="88" s="1"/>
  <c r="I35" i="88"/>
  <c r="J35" i="88" s="1"/>
  <c r="I34" i="88"/>
  <c r="I33" i="88"/>
  <c r="J33" i="88" s="1"/>
  <c r="K33" i="88" s="1"/>
  <c r="I32" i="88"/>
  <c r="I31" i="88"/>
  <c r="I30" i="88"/>
  <c r="I29" i="88"/>
  <c r="I24" i="88"/>
  <c r="I23" i="88"/>
  <c r="J23" i="88" s="1"/>
  <c r="I22" i="88"/>
  <c r="I17" i="88"/>
  <c r="I16" i="88"/>
  <c r="I15" i="88"/>
  <c r="I14" i="88"/>
  <c r="J14" i="88" s="1"/>
  <c r="I9" i="88"/>
  <c r="I8" i="88"/>
  <c r="J8" i="88" s="1"/>
  <c r="K8" i="88" s="1"/>
  <c r="I7" i="88"/>
  <c r="J7" i="88" s="1"/>
  <c r="K7" i="88" s="1"/>
  <c r="I6" i="88"/>
  <c r="I5" i="88"/>
  <c r="K113" i="88" l="1"/>
  <c r="K52" i="88"/>
  <c r="K35" i="88"/>
  <c r="K67" i="88"/>
  <c r="J91" i="88"/>
  <c r="K91" i="88" s="1"/>
  <c r="K97" i="88"/>
  <c r="J115" i="88"/>
  <c r="K115" i="88" s="1"/>
  <c r="K147" i="88"/>
  <c r="K179" i="88"/>
  <c r="I25" i="88"/>
  <c r="I215" i="88" s="1"/>
  <c r="J22" i="88"/>
  <c r="K22" i="88" s="1"/>
  <c r="J32" i="88"/>
  <c r="K32" i="88" s="1"/>
  <c r="J41" i="88"/>
  <c r="K41" i="88" s="1"/>
  <c r="J57" i="88"/>
  <c r="K57" i="88" s="1"/>
  <c r="K81" i="88"/>
  <c r="J99" i="88"/>
  <c r="K99" i="88" s="1"/>
  <c r="K75" i="88"/>
  <c r="J123" i="88"/>
  <c r="K123" i="88" s="1"/>
  <c r="K155" i="88"/>
  <c r="K187" i="88"/>
  <c r="K107" i="88"/>
  <c r="J131" i="88"/>
  <c r="K131" i="88" s="1"/>
  <c r="K163" i="88"/>
  <c r="I44" i="88"/>
  <c r="I216" i="88" s="1"/>
  <c r="K43" i="88"/>
  <c r="K59" i="88"/>
  <c r="J83" i="88"/>
  <c r="K83" i="88" s="1"/>
  <c r="J139" i="88"/>
  <c r="K139" i="88" s="1"/>
  <c r="K145" i="88"/>
  <c r="K171" i="88"/>
  <c r="J17" i="88"/>
  <c r="K17" i="88" s="1"/>
  <c r="J135" i="88"/>
  <c r="K135" i="88" s="1"/>
  <c r="J95" i="88"/>
  <c r="K95" i="88" s="1"/>
  <c r="J39" i="88"/>
  <c r="K39" i="88" s="1"/>
  <c r="J87" i="88"/>
  <c r="K87" i="88" s="1"/>
  <c r="J71" i="88"/>
  <c r="K71" i="88" s="1"/>
  <c r="J119" i="88"/>
  <c r="K119" i="88" s="1"/>
  <c r="J151" i="88"/>
  <c r="K151" i="88" s="1"/>
  <c r="J31" i="88"/>
  <c r="K31" i="88" s="1"/>
  <c r="I18" i="88"/>
  <c r="I214" i="88" s="1"/>
  <c r="I210" i="88"/>
  <c r="I217" i="88" s="1"/>
  <c r="J50" i="88"/>
  <c r="K50" i="88" s="1"/>
  <c r="J79" i="88"/>
  <c r="K79" i="88" s="1"/>
  <c r="J143" i="88"/>
  <c r="K143" i="88" s="1"/>
  <c r="J55" i="88"/>
  <c r="K55" i="88" s="1"/>
  <c r="J111" i="88"/>
  <c r="K111" i="88" s="1"/>
  <c r="K14" i="88"/>
  <c r="J103" i="88"/>
  <c r="K103" i="88" s="1"/>
  <c r="J6" i="88"/>
  <c r="K6" i="88" s="1"/>
  <c r="I10" i="88"/>
  <c r="I213" i="88" s="1"/>
  <c r="J63" i="88"/>
  <c r="K63" i="88" s="1"/>
  <c r="J127" i="88"/>
  <c r="K127" i="88" s="1"/>
  <c r="J175" i="88"/>
  <c r="K175" i="88" s="1"/>
  <c r="J199" i="88"/>
  <c r="K199" i="88" s="1"/>
  <c r="J9" i="88"/>
  <c r="K9" i="88" s="1"/>
  <c r="J34" i="88"/>
  <c r="K34" i="88" s="1"/>
  <c r="J58" i="88"/>
  <c r="K58" i="88" s="1"/>
  <c r="J74" i="88"/>
  <c r="K74" i="88" s="1"/>
  <c r="J90" i="88"/>
  <c r="K90" i="88" s="1"/>
  <c r="J106" i="88"/>
  <c r="K106" i="88" s="1"/>
  <c r="J130" i="88"/>
  <c r="K130" i="88" s="1"/>
  <c r="K167" i="88"/>
  <c r="J15" i="88"/>
  <c r="K23" i="88"/>
  <c r="J29" i="88"/>
  <c r="J37" i="88"/>
  <c r="K37" i="88" s="1"/>
  <c r="K42" i="88"/>
  <c r="J48" i="88"/>
  <c r="K53" i="88"/>
  <c r="J61" i="88"/>
  <c r="K61" i="88" s="1"/>
  <c r="K66" i="88"/>
  <c r="J69" i="88"/>
  <c r="K69" i="88" s="1"/>
  <c r="J77" i="88"/>
  <c r="K77" i="88" s="1"/>
  <c r="K82" i="88"/>
  <c r="J85" i="88"/>
  <c r="K85" i="88" s="1"/>
  <c r="J93" i="88"/>
  <c r="K93" i="88" s="1"/>
  <c r="K98" i="88"/>
  <c r="J101" i="88"/>
  <c r="K101" i="88" s="1"/>
  <c r="J109" i="88"/>
  <c r="K109" i="88" s="1"/>
  <c r="K114" i="88"/>
  <c r="J117" i="88"/>
  <c r="K117" i="88" s="1"/>
  <c r="K122" i="88"/>
  <c r="J125" i="88"/>
  <c r="K125" i="88" s="1"/>
  <c r="J133" i="88"/>
  <c r="K133" i="88" s="1"/>
  <c r="K138" i="88"/>
  <c r="J141" i="88"/>
  <c r="K141" i="88" s="1"/>
  <c r="K146" i="88"/>
  <c r="J149" i="88"/>
  <c r="K149" i="88" s="1"/>
  <c r="K154" i="88"/>
  <c r="J157" i="88"/>
  <c r="K157" i="88" s="1"/>
  <c r="K162" i="88"/>
  <c r="J165" i="88"/>
  <c r="K165" i="88" s="1"/>
  <c r="K170" i="88"/>
  <c r="J173" i="88"/>
  <c r="K173" i="88" s="1"/>
  <c r="K178" i="88"/>
  <c r="J181" i="88"/>
  <c r="K181" i="88" s="1"/>
  <c r="K186" i="88"/>
  <c r="J189" i="88"/>
  <c r="K189" i="88" s="1"/>
  <c r="K194" i="88"/>
  <c r="J197" i="88"/>
  <c r="K197" i="88" s="1"/>
  <c r="K202" i="88"/>
  <c r="J205" i="88"/>
  <c r="K205" i="88" s="1"/>
  <c r="K159" i="88"/>
  <c r="J183" i="88"/>
  <c r="K183" i="88" s="1"/>
  <c r="K191" i="88"/>
  <c r="J24" i="88"/>
  <c r="J207" i="88"/>
  <c r="K207" i="88" s="1"/>
  <c r="J5" i="88"/>
  <c r="J16" i="88"/>
  <c r="K16" i="88" s="1"/>
  <c r="J30" i="88"/>
  <c r="K30" i="88" s="1"/>
  <c r="J38" i="88"/>
  <c r="K38" i="88" s="1"/>
  <c r="J49" i="88"/>
  <c r="K49" i="88" s="1"/>
  <c r="J54" i="88"/>
  <c r="K54" i="88" s="1"/>
  <c r="J62" i="88"/>
  <c r="K62" i="88" s="1"/>
  <c r="J70" i="88"/>
  <c r="K70" i="88" s="1"/>
  <c r="J78" i="88"/>
  <c r="K78" i="88" s="1"/>
  <c r="J86" i="88"/>
  <c r="K86" i="88" s="1"/>
  <c r="J94" i="88"/>
  <c r="K94" i="88" s="1"/>
  <c r="J102" i="88"/>
  <c r="K102" i="88" s="1"/>
  <c r="J110" i="88"/>
  <c r="K110" i="88" s="1"/>
  <c r="J118" i="88"/>
  <c r="K118" i="88" s="1"/>
  <c r="J126" i="88"/>
  <c r="K126" i="88" s="1"/>
  <c r="J134" i="88"/>
  <c r="K134" i="88" s="1"/>
  <c r="J142" i="88"/>
  <c r="K142" i="88" s="1"/>
  <c r="J150" i="88"/>
  <c r="K150" i="88" s="1"/>
  <c r="J158" i="88"/>
  <c r="K158" i="88" s="1"/>
  <c r="J166" i="88"/>
  <c r="K166" i="88" s="1"/>
  <c r="J174" i="88"/>
  <c r="K174" i="88" s="1"/>
  <c r="J182" i="88"/>
  <c r="K182" i="88" s="1"/>
  <c r="J190" i="88"/>
  <c r="K190" i="88" s="1"/>
  <c r="J198" i="88"/>
  <c r="K198" i="88" s="1"/>
  <c r="J206" i="88"/>
  <c r="K206" i="88" s="1"/>
  <c r="I218" i="88" l="1"/>
  <c r="J25" i="88"/>
  <c r="J215" i="88" s="1"/>
  <c r="J44" i="88"/>
  <c r="J216" i="88" s="1"/>
  <c r="J10" i="88"/>
  <c r="J213" i="88" s="1"/>
  <c r="J18" i="88"/>
  <c r="J214" i="88" s="1"/>
  <c r="K5" i="88"/>
  <c r="K10" i="88" s="1"/>
  <c r="K213" i="88" s="1"/>
  <c r="J210" i="88"/>
  <c r="J217" i="88" s="1"/>
  <c r="K48" i="88"/>
  <c r="K210" i="88" s="1"/>
  <c r="K217" i="88" s="1"/>
  <c r="K29" i="88"/>
  <c r="K44" i="88" s="1"/>
  <c r="K216" i="88" s="1"/>
  <c r="K24" i="88"/>
  <c r="K15" i="88"/>
  <c r="K18" i="88" s="1"/>
  <c r="K214" i="88" s="1"/>
  <c r="J218" i="88" l="1"/>
  <c r="K25" i="88"/>
  <c r="K215" i="88" s="1"/>
  <c r="K218" i="88" s="1"/>
  <c r="E19" i="84"/>
  <c r="F19" i="84"/>
  <c r="D19" i="84"/>
  <c r="D4" i="86" l="1"/>
  <c r="E4" i="86" s="1"/>
  <c r="D5" i="86"/>
  <c r="E5" i="86" s="1"/>
  <c r="D6" i="86"/>
  <c r="E6" i="86" s="1"/>
  <c r="D7" i="86"/>
  <c r="E7" i="86" s="1"/>
  <c r="C8" i="86"/>
  <c r="E8" i="86" l="1"/>
  <c r="D8" i="86"/>
  <c r="H8" i="71"/>
  <c r="F6" i="71"/>
  <c r="G6" i="71" s="1"/>
  <c r="F4" i="71"/>
  <c r="G4" i="71" s="1"/>
  <c r="F5" i="71"/>
  <c r="G5" i="71" s="1"/>
  <c r="F7" i="71"/>
  <c r="G7" i="71" s="1"/>
  <c r="G8" i="71" s="1"/>
  <c r="F8" i="71" l="1"/>
  <c r="S6" i="82"/>
  <c r="S7" i="82"/>
  <c r="S8" i="82"/>
  <c r="S9" i="82"/>
  <c r="S10" i="82"/>
  <c r="S11" i="82"/>
  <c r="S12" i="82"/>
  <c r="S13" i="82"/>
  <c r="S5" i="82" l="1"/>
  <c r="F7" i="75" l="1"/>
  <c r="F6" i="75"/>
  <c r="G7" i="75" l="1"/>
  <c r="G6" i="75"/>
  <c r="H7" i="75" l="1"/>
  <c r="H6" i="75"/>
  <c r="F5" i="74" l="1"/>
  <c r="F4" i="74"/>
  <c r="G5" i="74" l="1"/>
  <c r="H5" i="74" s="1"/>
  <c r="G4" i="74"/>
  <c r="H4" i="74" l="1"/>
  <c r="F5" i="75" l="1"/>
  <c r="F4" i="75"/>
  <c r="G4" i="75" s="1"/>
  <c r="F7" i="74"/>
  <c r="F6" i="74"/>
  <c r="G5" i="75" l="1"/>
  <c r="F8" i="75"/>
  <c r="G7" i="74"/>
  <c r="F8" i="74"/>
  <c r="H4" i="75"/>
  <c r="G6" i="74"/>
  <c r="H6" i="74" s="1"/>
  <c r="F7" i="66"/>
  <c r="F6" i="66"/>
  <c r="F5" i="66"/>
  <c r="F4" i="66"/>
  <c r="G7" i="66" l="1"/>
  <c r="F8" i="66"/>
  <c r="G8" i="74"/>
  <c r="H5" i="75"/>
  <c r="H8" i="75" s="1"/>
  <c r="G8" i="75"/>
  <c r="H7" i="74"/>
  <c r="H8" i="74" s="1"/>
  <c r="G6" i="66"/>
  <c r="G4" i="66"/>
  <c r="H7" i="66"/>
  <c r="G5" i="66"/>
  <c r="G8" i="66" l="1"/>
  <c r="H4" i="66"/>
  <c r="H6" i="66"/>
  <c r="H8" i="66" s="1"/>
  <c r="H5" i="66"/>
</calcChain>
</file>

<file path=xl/sharedStrings.xml><?xml version="1.0" encoding="utf-8"?>
<sst xmlns="http://schemas.openxmlformats.org/spreadsheetml/2006/main" count="831" uniqueCount="513">
  <si>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</si>
  <si>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</si>
  <si>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</si>
  <si>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</si>
  <si>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</si>
  <si>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</si>
  <si>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</si>
  <si>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</si>
  <si>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ΧΩΜΑΤΟΥΡΓΙΚΑ</t>
  </si>
  <si>
    <t>τεμ</t>
  </si>
  <si>
    <t>μ.μ.</t>
  </si>
  <si>
    <t>ΕΠΙΧΡΙΣΜΑΤΑ</t>
  </si>
  <si>
    <t>Επιχρίσματα χωριάτικου τύπου</t>
  </si>
  <si>
    <t>ΕΠΕΝΔΥΣΕΙΣ ΤΟΙΧΩΝ</t>
  </si>
  <si>
    <t>Ξύλινα διαζώματα αργολιθοδομών με βερνικόχρωμα</t>
  </si>
  <si>
    <t>10.01</t>
  </si>
  <si>
    <t>10.02</t>
  </si>
  <si>
    <t>Υγρομόνωση τοιχείων υπογείου</t>
  </si>
  <si>
    <t>11.01</t>
  </si>
  <si>
    <t>11.02</t>
  </si>
  <si>
    <t>12.01</t>
  </si>
  <si>
    <t>12.02</t>
  </si>
  <si>
    <t>Επένδυση οροφής με λεπτοσανίδες πλήρης</t>
  </si>
  <si>
    <t>ΕΠΙΚΑΛΥΨΕΙΣ</t>
  </si>
  <si>
    <t>15.01</t>
  </si>
  <si>
    <t>15.02</t>
  </si>
  <si>
    <t>15.03</t>
  </si>
  <si>
    <t>16.01</t>
  </si>
  <si>
    <t>16.02</t>
  </si>
  <si>
    <t>16.03</t>
  </si>
  <si>
    <t>16.04</t>
  </si>
  <si>
    <t>16.05</t>
  </si>
  <si>
    <t>ΧΡΩΜΑΤΙΣΜΟΙ</t>
  </si>
  <si>
    <t>17.01</t>
  </si>
  <si>
    <t>17.02</t>
  </si>
  <si>
    <t>17.03</t>
  </si>
  <si>
    <t>Τσιμεντοχρώματα</t>
  </si>
  <si>
    <t>18.01</t>
  </si>
  <si>
    <t>18.02</t>
  </si>
  <si>
    <t>20.01</t>
  </si>
  <si>
    <t>21.01</t>
  </si>
  <si>
    <t>21.02</t>
  </si>
  <si>
    <t>Μ.Μ. (τεμ.)</t>
  </si>
  <si>
    <t>ΤΟΙΧΟΠΟΙΪΕΣ</t>
  </si>
  <si>
    <t>15.04</t>
  </si>
  <si>
    <t>ΕΙΔΗ ΥΓΙΕΙΝΗΣ</t>
  </si>
  <si>
    <t>19.01</t>
  </si>
  <si>
    <t>19.02</t>
  </si>
  <si>
    <t>22.01</t>
  </si>
  <si>
    <t>23.01</t>
  </si>
  <si>
    <t xml:space="preserve">ΠΕΡΙΓΡΑΦΗ </t>
  </si>
  <si>
    <t>ΕΡΓΑ ΥΠΟΔΟΜΗΣ</t>
  </si>
  <si>
    <t>ΣΥΝΟΛΙΚΗ ΕΤΗΣΙΑ ΚΑΤΑΝΟΜΗ ΠΡΟΫΠΟΛΟΓΙΣΜΟΥ</t>
  </si>
  <si>
    <t>Πάγια στοιχεία - Εξοπλισμός - Αγορά εξοπλισμού</t>
  </si>
  <si>
    <t>Πάγια στοιχεία - Μεταφορικά μέσα</t>
  </si>
  <si>
    <t>Πάγια στοιχεία - Αγορά άυλων πάγιων στοιχείων</t>
  </si>
  <si>
    <t>ΣΥΝΟΛΟ Αγοράς εξοπλισμού</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</si>
  <si>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</si>
  <si>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</si>
  <si>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</si>
  <si>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</si>
  <si>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</si>
  <si>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ΣΥΓΚΕΝΤΡΩΤΙΚΟΣ ΠΙΝΑΚΑΣ ΚΑΤΗΓΟΡΙΩΝ ΔΑΠΑΝΩΝ ΠΣΚΕ</t>
  </si>
  <si>
    <t>ΚΩΔ ΠΣΚΕ</t>
  </si>
  <si>
    <t xml:space="preserve">ΚΑΤΗΓΟΡΙΑ ΔΑΠΑΝΗΣ </t>
  </si>
  <si>
    <t>ΣΥΝΟΛΟ Μεταφορικών μέσων</t>
  </si>
  <si>
    <t>ΠΕΡΙΓΡΑΦΗ</t>
  </si>
  <si>
    <t>ΣΥΝΟΛΟ Αγοράς άυλων πάγιων στοιχείων</t>
  </si>
  <si>
    <t>ΚΩΔ.ΠΣΚΕ</t>
  </si>
  <si>
    <t>ΤΙΤΛΟΣ ΠΣΚΕ</t>
  </si>
  <si>
    <t>ΕΙΔΟΣ ΔΑΠΑΝΗΣ</t>
  </si>
  <si>
    <t>Α' ΕΞΑΜ.</t>
  </si>
  <si>
    <t>Β' ΕΞΑΜ.</t>
  </si>
  <si>
    <t xml:space="preserve"> ΣΥΓΚΕΝΤΡΩΤΙΚΟΣ ΠΙΝΑΚΑΣ ΔΑΠΑΝΩΝ</t>
  </si>
  <si>
    <t>ΠΡΟΥΠΟΛΟΓΙΣΜΟΣ ΕΠΕΝΔΥΤΙΚΟΥ ΣΧΕΔΙΟΥ</t>
  </si>
  <si>
    <t>Λοιπές επιλέξιμες δαπάνες</t>
  </si>
  <si>
    <t>Ηλιακός συλλέκτης</t>
  </si>
  <si>
    <t>24.01</t>
  </si>
  <si>
    <t>αποκ</t>
  </si>
  <si>
    <t>μ.μ</t>
  </si>
  <si>
    <t>κιλ</t>
  </si>
  <si>
    <t>Μεταλλικός σκελετός</t>
  </si>
  <si>
    <t>ΜΕΤΑΛΛΙΚΗ  ΚΑΤΑΣΚΕΥΗ</t>
  </si>
  <si>
    <t>Τζάκι απλό</t>
  </si>
  <si>
    <t>ΔΙΑΦΟΡΕΣ ΟΙΚΟΔ/ΚΕΣ ΕΡΓΑΣΙΕΣ</t>
  </si>
  <si>
    <t>Πλαστικά σπατουλαριστά</t>
  </si>
  <si>
    <t>Πλαστικά επί τοίχου</t>
  </si>
  <si>
    <t>Υδροχρωματισμοί απλοί</t>
  </si>
  <si>
    <t>ΣΤΗΘΑΙΑ</t>
  </si>
  <si>
    <t>Επικεράμωση πλάκας σκυροδέματος</t>
  </si>
  <si>
    <t>Κεραμοσκεπή με φουρούσια εδραζόμενη σε πλάκα σκυροδέματος</t>
  </si>
  <si>
    <t>ΨΕΥΔΟΡΟΦΕΣ</t>
  </si>
  <si>
    <t>ΜΑΡΜΑΡΙΚΑ</t>
  </si>
  <si>
    <t>Θερμομόνωση κατακόρυφων επιφανειών</t>
  </si>
  <si>
    <t>ΜΟΝΩΣΕΙΣ ΣΤΕΓΑΝΩΣΕΙΣ</t>
  </si>
  <si>
    <t>Δίφυλλη πυράντοχη πόρτα Τ30 εως Τ90 πλήρως εξοπλισμένη</t>
  </si>
  <si>
    <t>08.15</t>
  </si>
  <si>
    <t>08.14</t>
  </si>
  <si>
    <t>08.13</t>
  </si>
  <si>
    <t>08.12</t>
  </si>
  <si>
    <t>08.11</t>
  </si>
  <si>
    <t>08.10</t>
  </si>
  <si>
    <t>08.09</t>
  </si>
  <si>
    <t>08.08</t>
  </si>
  <si>
    <t>Σιδερένια παράθυρα</t>
  </si>
  <si>
    <t>08.07</t>
  </si>
  <si>
    <t>Σιδερένιες πόρτες</t>
  </si>
  <si>
    <t>08.06</t>
  </si>
  <si>
    <t>08.05</t>
  </si>
  <si>
    <t>08.04</t>
  </si>
  <si>
    <t>08.03</t>
  </si>
  <si>
    <t>Πόρτες ραμποτέ ή ταμπλαδωτές από MDF</t>
  </si>
  <si>
    <t>08.02</t>
  </si>
  <si>
    <t>Πόρτες πρεσσαριστές κοινές</t>
  </si>
  <si>
    <t>08.01</t>
  </si>
  <si>
    <t>07.10</t>
  </si>
  <si>
    <t>07.09</t>
  </si>
  <si>
    <t>07.08</t>
  </si>
  <si>
    <t>07.07</t>
  </si>
  <si>
    <t>07.06</t>
  </si>
  <si>
    <t>07.05</t>
  </si>
  <si>
    <t>07.04</t>
  </si>
  <si>
    <t>07.03</t>
  </si>
  <si>
    <t>07.02</t>
  </si>
  <si>
    <t>07.01</t>
  </si>
  <si>
    <t>06.07</t>
  </si>
  <si>
    <t>06.06</t>
  </si>
  <si>
    <t>06.05</t>
  </si>
  <si>
    <t>06.04</t>
  </si>
  <si>
    <t>06.03</t>
  </si>
  <si>
    <t>06.02</t>
  </si>
  <si>
    <t>06.01</t>
  </si>
  <si>
    <t>05.04</t>
  </si>
  <si>
    <t>05.03</t>
  </si>
  <si>
    <t>05.02</t>
  </si>
  <si>
    <t>05.01</t>
  </si>
  <si>
    <t>04.07</t>
  </si>
  <si>
    <t>Τοίχοι γυψοσανίδων με 2 γύψους ανά πλευρά</t>
  </si>
  <si>
    <t>04.06</t>
  </si>
  <si>
    <t>04.05</t>
  </si>
  <si>
    <t>Τσιμεντολιθοδομές</t>
  </si>
  <si>
    <t>04.04</t>
  </si>
  <si>
    <t>Πλινθοδομές μπατικές</t>
  </si>
  <si>
    <t>04.03</t>
  </si>
  <si>
    <t>Πλινθοδομές δρομικές</t>
  </si>
  <si>
    <t>04.02</t>
  </si>
  <si>
    <t>04.01</t>
  </si>
  <si>
    <t>Σενάζ μπατικά</t>
  </si>
  <si>
    <t>03.05</t>
  </si>
  <si>
    <t>Σενάζ δρομικά</t>
  </si>
  <si>
    <t>03.04</t>
  </si>
  <si>
    <t>03.03</t>
  </si>
  <si>
    <t>03.02</t>
  </si>
  <si>
    <t>03.01</t>
  </si>
  <si>
    <t>ΣΚΥΡΟΔΕΜΑΤΑ</t>
  </si>
  <si>
    <t>Ειδικές επιχώσεις</t>
  </si>
  <si>
    <t>01.04</t>
  </si>
  <si>
    <t>01.03</t>
  </si>
  <si>
    <t>Γενικές εκσκαφές βραχώδεις</t>
  </si>
  <si>
    <t>01.02</t>
  </si>
  <si>
    <t>01.01</t>
  </si>
  <si>
    <t>Κράσπεδα</t>
  </si>
  <si>
    <t>ΣΥΝΟΛΟ</t>
  </si>
  <si>
    <t>ΕΙΔΟΣ ΕΡΓΑΣΙΑΣ</t>
  </si>
  <si>
    <t>ΚΑΤΗΓΟΡΙΑ ΔΑΠΑΝΗΣ</t>
  </si>
  <si>
    <t>ΑΝΑΛΥΤΙΚΟΣ ΠΡΟΥΠΟΛΟΓΙΣΜΟΣ ΚΤΙΡΙΑΚΩΝ  ΕΡΓΑΣΙΩΝ, ΕΡΓΩΝ ΥΠΟΔΟΜΗΣ ΚΑΙ ΠΕΡΙΒΑΛΛΟΝΤΟΣ  ΧΩΡΟΥ</t>
  </si>
  <si>
    <t>ΠΕΡΙΓΡΑΦΗ ΕΝΕΡΓΕΙΩΝ</t>
  </si>
  <si>
    <t>Πάγια στοιχεία -Ακίνητα - Εδαφικές εκτάσεις*</t>
  </si>
  <si>
    <t>*Αγορά Οικοπέδου</t>
  </si>
  <si>
    <t xml:space="preserve">**Ανέγερση κτηριακών εγκαταστάσεων - βελτίωση ακινήτου </t>
  </si>
  <si>
    <t>Πάγια στοιχεία - Ακίνητα - Κτιριακές εγκαταστάσεις**</t>
  </si>
  <si>
    <t>Πάγια στοιχεία - Ακίνητα - Λοιπές δαπάνες ακινήτων***</t>
  </si>
  <si>
    <t>***Αγορά εγκαταλελλημένης βιοτεχνικής μονάδας</t>
  </si>
  <si>
    <t>Το συνολικό κόστος της κατηγορίας δεν μπορεί να υπερβαίνει το 10% του συνολικού προϋπολογισμού της πράξης όταν πρόκειται για ανέγερση κτιριακών εγκαταστάσεων. Στην περίπτωση εγκαταλελλημένων εγκαταστάσεων το ποσοστό ανέρχεται στο 15% του συνολικού προϋπολογισμού.</t>
  </si>
  <si>
    <t>ΑΓΟΡΑ ΑΚΙΝΗΤΟΥ</t>
  </si>
  <si>
    <t>Μεταφορικά μέσα</t>
  </si>
  <si>
    <t>Αγορά άυλων πάγιων στοιχείων</t>
  </si>
  <si>
    <t>ΤΟΠΙΚΟ ΠΡΟΓΡΑΜΜΑ CLLD/LEADER ΑΛΙΕΙΑΣ Ν. ΑΧΑΪΑΣ</t>
  </si>
  <si>
    <t>Κωδ. πρόσκλησης:  63 - CLLD.26</t>
  </si>
  <si>
    <t>Α) Ιδιωτικές επενδύσεις για την αειφόρο ανάπτυξη των αλιευτικών περιοχών – Μη Κρατικές ενισχύσεις / Επιχειρηματικότητα</t>
  </si>
  <si>
    <t xml:space="preserve">2. </t>
  </si>
  <si>
    <r>
      <t>Μεταποίηση προϊόντων αλιείας και υδατοκαλλιέργειας, λιανικό εμπόριο ιχθυηρών (</t>
    </r>
    <r>
      <rPr>
        <b/>
        <sz val="12"/>
        <rFont val="Tahoma"/>
        <family val="2"/>
        <charset val="161"/>
      </rPr>
      <t>άρθρο 69</t>
    </r>
    <r>
      <rPr>
        <sz val="12"/>
        <rFont val="Tahoma"/>
        <family val="2"/>
      </rPr>
      <t>, Καν. (ΕΕ) 508/2014).</t>
    </r>
  </si>
  <si>
    <t>Β) Ιδιωτικές επενδύσεις για την αειφόρο ανάπτυξη των αλιευτικών περιοχών – Κρατικές ενισχύσεις / Επιχειρηματικότητα δυνάμει του Καν. (ΕΕ) 1407/2013 (de minimis)</t>
  </si>
  <si>
    <t>Εξοπλισμός - Αγορά εξοπλισμού</t>
  </si>
  <si>
    <t>Λοιπές επιλέξιμες δαπάνες - Παροχή υπηρεσιών</t>
  </si>
  <si>
    <t>ΣΥΝΟΛΟ Λοιπών επιλέξιμων δαπανών</t>
  </si>
  <si>
    <t>ΠΙΝΑΚΑΣ ΕΞΟΦΛΗΜΕΝΩΝ ΔΑΠΑΝΩΝ</t>
  </si>
  <si>
    <t>α/α</t>
  </si>
  <si>
    <t>ΠΕΡΙΓΡΑΦΗ ΔΑΠΑΝΗΣ</t>
  </si>
  <si>
    <t>ΣΤΟΙΧΕΙΑ ΠΑΡΑΣΤΑΤΙΚΟΥ</t>
  </si>
  <si>
    <t>ΣΤΟΙΧΕΙΑ ΕΞΟΦΛΗΣΗΣ</t>
  </si>
  <si>
    <t>Είδος παραστατικού</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</si>
  <si>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</si>
  <si>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</si>
  <si>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</si>
  <si>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</si>
  <si>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</si>
  <si>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</si>
  <si>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</si>
  <si>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</si>
  <si>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</si>
  <si>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</si>
  <si>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</si>
  <si>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</si>
  <si>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 xml:space="preserve"> ΧΡΟΝΟΔΙΑΓΡΑΜΜΑ ΥΛΟΠΟΙΗΣΗΣ ΤΗΣ ΠΡΑΞΗΣ ΚΑΙ ΚΑΤΑΝΟΜΗ ΔΑΠΑΝΩΝ</t>
  </si>
  <si>
    <t>Α. ΔΑΠΑΝΕΣ ΣΥΝΔΕΣΗΣ ΜΕ Ο.Κ.Ω.</t>
  </si>
  <si>
    <t>ΟΜΑΔΑ ΕΡΓΑΣΙΩΝ</t>
  </si>
  <si>
    <t>ΚΩΔ.</t>
  </si>
  <si>
    <t>Μ.Μ.</t>
  </si>
  <si>
    <t>ΤΙΜΗ
ΜΟΝΑΔΑΣ
ΟΤΔ</t>
  </si>
  <si>
    <t>ΠΟΣΟΤΗΤΑ
ΠΡΟΤΑΣΗΣ</t>
  </si>
  <si>
    <t>ΤΙΜΗ ΜΟΝΑΔΑΣ
ΠΡΟΤΑΣΗΣ</t>
  </si>
  <si>
    <t>ΟΜΑΔΑ Α</t>
  </si>
  <si>
    <t>ΔΑΠΑΝΕΣ ΣΥΝΔΕΣΗΣ ΜΕ Ο.Κ.Ω.</t>
  </si>
  <si>
    <t>Σ.01</t>
  </si>
  <si>
    <t>Σύνδεση με δίκτυο ΔΕΗ</t>
  </si>
  <si>
    <t>αποκ.</t>
  </si>
  <si>
    <t>Παρ. 5</t>
  </si>
  <si>
    <t>Σ.02</t>
  </si>
  <si>
    <t>Σύνδεση με δίκτυο ΟΤΕ</t>
  </si>
  <si>
    <t>Σ.03</t>
  </si>
  <si>
    <t>Σύνδεση με δίκτυο ύδρευσης</t>
  </si>
  <si>
    <t>Σ.04</t>
  </si>
  <si>
    <t>Σύνδεση με δίκτυο αποχέτευσης</t>
  </si>
  <si>
    <t>Σ….</t>
  </si>
  <si>
    <t>Άλλο….</t>
  </si>
  <si>
    <t>Παρ. 3 &amp; 4</t>
  </si>
  <si>
    <t>ΓΕΝΙΚΟ ΣΥΝΟΛΟ:</t>
  </si>
  <si>
    <t>Β. ΕΡΓΑΣΙΕΣ ΠΡΑΣΙΝΟΥ</t>
  </si>
  <si>
    <t>ΟΜΑΔΑ Β</t>
  </si>
  <si>
    <t>ΕΡΓΑΣΙΕΣ ΠΡΑΣΙΝΟΥ</t>
  </si>
  <si>
    <t>Π.01</t>
  </si>
  <si>
    <t>Χώρος πρασίνου (χλοοτάπητας - σπορά)</t>
  </si>
  <si>
    <r>
      <t>μ</t>
    </r>
    <r>
      <rPr>
        <vertAlign val="superscript"/>
        <sz val="10"/>
        <rFont val="Calibri"/>
        <family val="2"/>
        <charset val="161"/>
      </rPr>
      <t>2</t>
    </r>
  </si>
  <si>
    <t>Π.02</t>
  </si>
  <si>
    <t>Χώρος πρασίνου (έτοιμος χλοοτάπητας)</t>
  </si>
  <si>
    <t>Π.03</t>
  </si>
  <si>
    <t>Φυτεύσεις</t>
  </si>
  <si>
    <t>Παρ. 4</t>
  </si>
  <si>
    <t>Π….</t>
  </si>
  <si>
    <t>Γ. ΕΡΓΑ ΥΠΟΔΟΜΗΣ</t>
  </si>
  <si>
    <t>ΟΜΑΔΑ Γ</t>
  </si>
  <si>
    <t>Υ.01</t>
  </si>
  <si>
    <t>Ισοπεδώσεις - Διαμορφώσεις</t>
  </si>
  <si>
    <t>Υ.02</t>
  </si>
  <si>
    <t>Κατασκευή βόθρου</t>
  </si>
  <si>
    <t>Υ….</t>
  </si>
  <si>
    <t>Δ. ΕΡΓΑ ΠΕΡΙΒΑΛΛΟΝΤΟΣ ΧΩΡΟΥ</t>
  </si>
  <si>
    <t>ΟΜΑΔΑ Δ</t>
  </si>
  <si>
    <t>ΠΕΡΙΒΑΛΛΩΝ ΧΩΡΟΣ</t>
  </si>
  <si>
    <t>ΠΧ.01</t>
  </si>
  <si>
    <t>Περίφραξη με σενάζ (0,20μ*0,40μ σκυροδέματος), σίτα και πάσσαλοι συνολικού ύψους 1,80 μ</t>
  </si>
  <si>
    <t>ΠΧ.02</t>
  </si>
  <si>
    <t>Περίφραξη  με σενάζ (0,20μ*0,40μ σκυροδέματος) και κιγκλίδωμα συνολικού ύψους 1,20 μ</t>
  </si>
  <si>
    <t>ΠΧ.03</t>
  </si>
  <si>
    <t>Περίφραξη με τοιχείο (0,20μ*1,00μ σκυροδέματος) και κιγκλίδωμα συνολικού ύψους 1,80 μ</t>
  </si>
  <si>
    <t>ΠΧ.04</t>
  </si>
  <si>
    <t>Περίφραξη με τοιχείο (0,20μ*1,00μ σκυροδέματος), σίτα και πάσσαλοι συνολικού ύψους 1,80μ</t>
  </si>
  <si>
    <t>ΠΧ.05</t>
  </si>
  <si>
    <t>Περίφραξη με λιθοδομή</t>
  </si>
  <si>
    <t>ΠΧ.06</t>
  </si>
  <si>
    <t>Εσωτερική οδοποιία</t>
  </si>
  <si>
    <t>ΠΧ.07</t>
  </si>
  <si>
    <t>Ασφαλτόστρωση (βάση  - υπόβαση - τάπητας)</t>
  </si>
  <si>
    <t>ΠΧ.08</t>
  </si>
  <si>
    <t>Αίθριος (αύλειος) χώρος</t>
  </si>
  <si>
    <t>ΠΧ.09</t>
  </si>
  <si>
    <t>Υπαίθριος χώρος στάθμευσης</t>
  </si>
  <si>
    <t>ΠΧ.10</t>
  </si>
  <si>
    <t>Διαμόρφωση με 3Α</t>
  </si>
  <si>
    <t>ΠΧ.11</t>
  </si>
  <si>
    <t>Πλακοστρώσεις με υπόστρωμα σκυροδέματος και λίθινες πλάκες</t>
  </si>
  <si>
    <t>ΠΧ.12</t>
  </si>
  <si>
    <t>Πλακοστρώσεις με πλάκες πεζοδρομίου</t>
  </si>
  <si>
    <t>ΠΧ.13</t>
  </si>
  <si>
    <t>Κυβόλιθοι</t>
  </si>
  <si>
    <t>ΠΧ.14</t>
  </si>
  <si>
    <t>ΠΧ….</t>
  </si>
  <si>
    <t>Ε. ΚΤΙΡΙΑΚΕΣ ΕΓΚΑΤΑΣΤΑΣΕΙΣ</t>
  </si>
  <si>
    <t>ΟΜΑΔΑ Ε</t>
  </si>
  <si>
    <t>Γενικές εκσκαφές γαιώδεις</t>
  </si>
  <si>
    <r>
      <t>μ</t>
    </r>
    <r>
      <rPr>
        <vertAlign val="superscript"/>
        <sz val="10"/>
        <rFont val="Calibri"/>
        <family val="2"/>
        <charset val="161"/>
      </rPr>
      <t>3</t>
    </r>
  </si>
  <si>
    <t>Γενικές εκσκαφές ημιβραχώδης</t>
  </si>
  <si>
    <t>Επιχώσεις με προϊόντα εκσκαφής</t>
  </si>
  <si>
    <t>01.05</t>
  </si>
  <si>
    <t>01….</t>
  </si>
  <si>
    <t>Οπλισμένο σκυρόδεμα C16/20</t>
  </si>
  <si>
    <t>Οπλισμένο σκυρόδεμα C20/25</t>
  </si>
  <si>
    <r>
      <t>μ</t>
    </r>
    <r>
      <rPr>
        <vertAlign val="superscript"/>
        <sz val="10"/>
        <rFont val="Calibri"/>
        <family val="2"/>
        <charset val="161"/>
      </rPr>
      <t>4</t>
    </r>
    <r>
      <rPr>
        <sz val="10"/>
        <rFont val="Arial"/>
        <family val="2"/>
        <charset val="161"/>
      </rPr>
      <t/>
    </r>
  </si>
  <si>
    <t>Οπλισμένο σκυρόδεμα C30/37</t>
  </si>
  <si>
    <r>
      <t>μ</t>
    </r>
    <r>
      <rPr>
        <vertAlign val="superscript"/>
        <sz val="10"/>
        <rFont val="Calibri"/>
        <family val="2"/>
        <charset val="161"/>
      </rPr>
      <t>5</t>
    </r>
    <r>
      <rPr>
        <sz val="10"/>
        <rFont val="Arial"/>
        <family val="2"/>
        <charset val="161"/>
      </rPr>
      <t/>
    </r>
  </si>
  <si>
    <t>Άοπλο σκυρόδεμα δαπέδων</t>
  </si>
  <si>
    <t>Εξισωτικές στρώσεις</t>
  </si>
  <si>
    <t>03.06</t>
  </si>
  <si>
    <t>Επιφάνειες εμφανούς σκυροδέματος</t>
  </si>
  <si>
    <t>03.07</t>
  </si>
  <si>
    <t>03.08</t>
  </si>
  <si>
    <t>03.09</t>
  </si>
  <si>
    <t>Μανδύας χυτού σκυροδέματος</t>
  </si>
  <si>
    <t>03.10</t>
  </si>
  <si>
    <t>Μανδύας εκτοξευμένου σκυροδέματος</t>
  </si>
  <si>
    <t>03.11</t>
  </si>
  <si>
    <t>Ελαφρά οπλισμένο σκυρόδεμα δαπέδων</t>
  </si>
  <si>
    <t>03….</t>
  </si>
  <si>
    <t>ΟΜΑΔΑΣΤ</t>
  </si>
  <si>
    <t>Λιθοδομές με κοινούς λίθους</t>
  </si>
  <si>
    <t>μ2</t>
  </si>
  <si>
    <t>Λιθοδομές με λαξευτούς  λίθους</t>
  </si>
  <si>
    <t>Αργολιθ/μές δι' ασβεστ/ματος</t>
  </si>
  <si>
    <t>Τοίχοι γυψοσανίδων απλοί</t>
  </si>
  <si>
    <t>04.08</t>
  </si>
  <si>
    <t>Τοίχοι γυψοσανίδων απο 2 πλευρές</t>
  </si>
  <si>
    <t>04.09</t>
  </si>
  <si>
    <t>04.10</t>
  </si>
  <si>
    <t>Τοίχοι γυψοσανίδων απλοί (ανθυγρή γυψ/δα)</t>
  </si>
  <si>
    <t>04.11</t>
  </si>
  <si>
    <t>Τοίχοι γυψοσανίδων απο 2 πλευρές  (ανθυγρή γυψ/δα)</t>
  </si>
  <si>
    <t>04.12</t>
  </si>
  <si>
    <t>Τοιχοποιία από YTONG (15cm)</t>
  </si>
  <si>
    <t>04….</t>
  </si>
  <si>
    <t>Αβεστοκονιάματα τριπτά</t>
  </si>
  <si>
    <t>Αβεστοκονιάματα τριπτά (με kourasanit)</t>
  </si>
  <si>
    <t>Έτοιμο επίχρισμα</t>
  </si>
  <si>
    <t>05.05</t>
  </si>
  <si>
    <t>Έτοιμο επίχρισμα θερμοπρόσοψης</t>
  </si>
  <si>
    <t>05.06</t>
  </si>
  <si>
    <t xml:space="preserve">Αρμολογήματα ακατέργαστων όψεων λιθοδομών (με αμμοβολή)  </t>
  </si>
  <si>
    <t>05….</t>
  </si>
  <si>
    <t>Με πλακίδια πορσελάνης</t>
  </si>
  <si>
    <t>Με λίθινες πλάκες</t>
  </si>
  <si>
    <t>Με ορθογωνισμένες πλάκες</t>
  </si>
  <si>
    <t>Με πέτρα στενάρι</t>
  </si>
  <si>
    <t>Με πλάκες μαρμάρου (γρανίτης)</t>
  </si>
  <si>
    <t>Επενδύσεις με διακοσμητικά τούβλα</t>
  </si>
  <si>
    <t>06.08</t>
  </si>
  <si>
    <t>Με πατητή τσιμεντοκονία</t>
  </si>
  <si>
    <t>06….</t>
  </si>
  <si>
    <t>ΣΤΡΩΣΕΙΣ ΔΑΠΕΔΩΝ</t>
  </si>
  <si>
    <t>Με χονδρόπλ. ακανον. πάχους</t>
  </si>
  <si>
    <t>Με λίθινες πλάκες (καρύστ. κλπ)</t>
  </si>
  <si>
    <t xml:space="preserve">Επίστρωση με χειροποίητες πλάκες </t>
  </si>
  <si>
    <t>Με πλακίδια κεραμικά ή πορσελ</t>
  </si>
  <si>
    <t xml:space="preserve">Με λωρίδες σουηδικής ξυλείας </t>
  </si>
  <si>
    <t xml:space="preserve">Με λωρίδες αφρικανικής  ξυλείας </t>
  </si>
  <si>
    <t>Με λωρίδες δρυός</t>
  </si>
  <si>
    <t>Δάπεδο ραμποτε με ξύλο καστανιάς πλήρης</t>
  </si>
  <si>
    <t>Βιομηχανικό δάπεδο (και το σκυρόδεμα)</t>
  </si>
  <si>
    <t>07.11</t>
  </si>
  <si>
    <t>Βιομηχανικό δάπεδο (και το σκυρόδεμα) με επάλειψη ρητίνης</t>
  </si>
  <si>
    <t>07.12</t>
  </si>
  <si>
    <t>Δάπεδο παρκέ κολλητό</t>
  </si>
  <si>
    <t>07.13</t>
  </si>
  <si>
    <t>Δάπεδο με laminate</t>
  </si>
  <si>
    <t>07.14</t>
  </si>
  <si>
    <t>07….</t>
  </si>
  <si>
    <t>ΟΜΑΔΑ Ζ</t>
  </si>
  <si>
    <t>ΚΟΥΦΩΜΑΤΑ</t>
  </si>
  <si>
    <t>Πόρτες ραμποτέ ή ταμπλαδωτές από δρύ, καρυδιά κ.λ.π.</t>
  </si>
  <si>
    <t>Εξώθυρες καρφωτές περαστές από ξύλο καστανιάς</t>
  </si>
  <si>
    <t xml:space="preserve">Υαλοστάσια και εξωστόθυρες από ξύλο καστανιάς </t>
  </si>
  <si>
    <t>Υαλοστάσια από σουηδική ξυλεία</t>
  </si>
  <si>
    <t>Υαλοστάσια από ορενγκονταιν</t>
  </si>
  <si>
    <t xml:space="preserve">Σκούρα από σουηδική ξυλεία </t>
  </si>
  <si>
    <t>Σκούρα από ορεγκονταιν</t>
  </si>
  <si>
    <t>Σιδερένια παράθυρα με κάγκελα</t>
  </si>
  <si>
    <t xml:space="preserve">Bιτρίνες αλουμινίου </t>
  </si>
  <si>
    <t>Ανοιγόμενα - περιστρεφόμενα κουφώματα αλουμινίου (χωρίς ρολό) λευκά</t>
  </si>
  <si>
    <t>Ανοιγόμενα - περιστρεφόμενα κουφώματα αλουμινίου (με ρολό) λευκά</t>
  </si>
  <si>
    <t>08.16</t>
  </si>
  <si>
    <t>Ανοιγόμενα - ανακλινόμενα κουφώματα συνθετικά PVC (χωρίς ρολό) λευκά</t>
  </si>
  <si>
    <t>08.17</t>
  </si>
  <si>
    <t>Ανοιγόμενα - ανακλινόμενα κουφώματα συνθετικά PVC (με ρολό) λευκά</t>
  </si>
  <si>
    <t>08.18</t>
  </si>
  <si>
    <t>Ανοιγόμενα - περιστρεφόμενα κουφώματα αλουμινίου (χωρίς ρολό) έγχρωμα</t>
  </si>
  <si>
    <t>08.19</t>
  </si>
  <si>
    <t>Ανοιγόμενα - περιστρεφόμενα κουφώματα αλουμινίου (με ρολό) έγχρωμα</t>
  </si>
  <si>
    <t>08.20</t>
  </si>
  <si>
    <t>Ανοιγόμενα - ανακλινόμενα κουφώματα συνθετικά PVC (χωρίς ρολό) με σίτα έγχρωμα</t>
  </si>
  <si>
    <t>08.21</t>
  </si>
  <si>
    <t>Ανοιγόμενα - ανακλινόμενα κουφώματα συνθετικά PVC (με ρολό) με σίτα έγχρωμα</t>
  </si>
  <si>
    <t>08.22</t>
  </si>
  <si>
    <t xml:space="preserve">Σκούρα αλουμινίου </t>
  </si>
  <si>
    <t>08.23</t>
  </si>
  <si>
    <t>Εσωτερική πόρτα λευκή</t>
  </si>
  <si>
    <t>08.24</t>
  </si>
  <si>
    <t>Εσωτερική πόρτα έγχρωμη</t>
  </si>
  <si>
    <t>08.25</t>
  </si>
  <si>
    <t>Μονόφυλλη πυράντοχη πόρτα Τ30 εως Τ90 πλήρως εξοπλισμένη</t>
  </si>
  <si>
    <t>08.26</t>
  </si>
  <si>
    <t>08….</t>
  </si>
  <si>
    <t>ΝΤΟΥΛΑΠΕΣ</t>
  </si>
  <si>
    <t>09.01</t>
  </si>
  <si>
    <t>Ντουλάπες κοινές υπνοδωματίου</t>
  </si>
  <si>
    <r>
      <t>μ</t>
    </r>
    <r>
      <rPr>
        <vertAlign val="superscript"/>
        <sz val="10"/>
        <rFont val="Calibri"/>
        <family val="2"/>
        <charset val="161"/>
      </rPr>
      <t>2</t>
    </r>
    <r>
      <rPr>
        <sz val="10"/>
        <rFont val="Calibri"/>
        <family val="2"/>
        <charset val="161"/>
      </rPr>
      <t xml:space="preserve"> οψης</t>
    </r>
  </si>
  <si>
    <t>09.02</t>
  </si>
  <si>
    <t>Ντουλάπες ανιγκρέ</t>
  </si>
  <si>
    <t>09.03</t>
  </si>
  <si>
    <t>Ντουλάπια κουζίνας κοινά</t>
  </si>
  <si>
    <t>09.04</t>
  </si>
  <si>
    <t>Ντουλάπια κουζίνας από συμπαγή ξυλεία</t>
  </si>
  <si>
    <t>09….</t>
  </si>
  <si>
    <t>Θερμομόνωση - υγρομόνωση δώματος</t>
  </si>
  <si>
    <t>10.03</t>
  </si>
  <si>
    <t>10.04</t>
  </si>
  <si>
    <t>Υγρομόνωση δαπέδων επι εδάφους</t>
  </si>
  <si>
    <t>10.05</t>
  </si>
  <si>
    <t>Θερμοπρόσοψη εξωτερικών επιφανειών</t>
  </si>
  <si>
    <t>10….</t>
  </si>
  <si>
    <t>ΟΜΑΔΑ Η</t>
  </si>
  <si>
    <t xml:space="preserve">Κατώφλια, επίστρωση στηθαίων, ποδιές παραθ., μπαλκονιών </t>
  </si>
  <si>
    <t>Μαρμαροεπένδυση βαθμίδος (με μάρμαρο Καβάλας)</t>
  </si>
  <si>
    <t>11….</t>
  </si>
  <si>
    <t>ΚΛΙΜΑΚΕΣ</t>
  </si>
  <si>
    <t>Βαθμίδες και πλατύσκαλα εκ ξυλείας δρυός</t>
  </si>
  <si>
    <t>Ξύλινη επένδυση βαθμίδας πλήρης</t>
  </si>
  <si>
    <t>12….</t>
  </si>
  <si>
    <t>13.01</t>
  </si>
  <si>
    <t>Από γυψοσανίδες</t>
  </si>
  <si>
    <t>13.02</t>
  </si>
  <si>
    <t>Από γυψοσανίδες ανθυγρές</t>
  </si>
  <si>
    <t>13.03</t>
  </si>
  <si>
    <t>Από πλάκες ορυκτών ινών σε μεταλλικό σκελετό</t>
  </si>
  <si>
    <t>13.04</t>
  </si>
  <si>
    <t>13….</t>
  </si>
  <si>
    <t>14.01</t>
  </si>
  <si>
    <t>14.02</t>
  </si>
  <si>
    <t>Ξύλινη στέγη αυτοφερόμενη με κεραμίδια (εμφανής)</t>
  </si>
  <si>
    <t>14.03</t>
  </si>
  <si>
    <t>14….</t>
  </si>
  <si>
    <t>Από οπλισμένο σκυρόδεμα</t>
  </si>
  <si>
    <t>Από δρομική πλινθοδομή</t>
  </si>
  <si>
    <t>Από κιγκλίδωμα σιδερένιο</t>
  </si>
  <si>
    <t>Από κιγκλίδωμα αλουμινίου</t>
  </si>
  <si>
    <t>15.05</t>
  </si>
  <si>
    <t>Από κιγκλίδωμα INOX με τζάμι securit</t>
  </si>
  <si>
    <t>15.06</t>
  </si>
  <si>
    <t xml:space="preserve">Από κιγκλίδωμα INOX </t>
  </si>
  <si>
    <t>15.07</t>
  </si>
  <si>
    <t>Από κιγκλίδωμα ξύλινο</t>
  </si>
  <si>
    <t>15….</t>
  </si>
  <si>
    <t>Υδροχρωματισμοί με σπατουλάρισμα</t>
  </si>
  <si>
    <t>16.06</t>
  </si>
  <si>
    <t>Ντουκοχρώματα</t>
  </si>
  <si>
    <t>16.07</t>
  </si>
  <si>
    <t xml:space="preserve">Βερνικοχρωματισμός ξύλινων επιφανειών </t>
  </si>
  <si>
    <t>16….</t>
  </si>
  <si>
    <t>Τζάκι με καπνοδόχο (κτιστό)</t>
  </si>
  <si>
    <t>Τζάκι ενεργειακό</t>
  </si>
  <si>
    <t>17….</t>
  </si>
  <si>
    <t>Πλήρες σέτ λουτρού</t>
  </si>
  <si>
    <t>Σέτ w.c.</t>
  </si>
  <si>
    <t>18….</t>
  </si>
  <si>
    <t>ΟΜΑΔΑ Θ</t>
  </si>
  <si>
    <t>ΥΔΡΑΥΛΙΚΕΣ ΕΓΚΑΤΑΣΤΑΣΕΙΣ</t>
  </si>
  <si>
    <t>Ύδρευση - αποχέτευση κουζίνας, λουτρού, w.c. (σωληνώσεις)</t>
  </si>
  <si>
    <t>Ύδρευση - αποχέτευση κουζίνας, λουτρού, w.c. (συνδέσεις)</t>
  </si>
  <si>
    <t>19….</t>
  </si>
  <si>
    <t>ΘΕΡΜΑΝΣΗ ΚΛΙΜΑΤΙΣΜΟΣ</t>
  </si>
  <si>
    <t>Κεντρική θέρμανση (σωληνώσεις)</t>
  </si>
  <si>
    <t>20.02</t>
  </si>
  <si>
    <t>Κεντρική θέρμανση (συνδέσεις, σώματα, καυστήρας, λέβητας)</t>
  </si>
  <si>
    <t>20.03</t>
  </si>
  <si>
    <t>Ενδοδαπέδια θέρμανση και ψύξη (σωληνώσεις, συνδέσεις, σώματα. Η αντλία θερμότητας στον εξοπλισμό)</t>
  </si>
  <si>
    <t>μ2/κατ</t>
  </si>
  <si>
    <t>20….</t>
  </si>
  <si>
    <t>ΗΛΕΚΤΡΙΚΕΣ ΕΓΚΑΤΑΣΤΑΣΕΙΣ</t>
  </si>
  <si>
    <t>Πλήρης ηλεκτρ/γική εγκατάσταση (ασθενή και ισχυρά ρεύματα) κατοικίας (σωληνώσεις)</t>
  </si>
  <si>
    <t>Πλήρης ηλεκτρ/γική εγκατάσταση (ασθενή και ισχυρά ρεύματα) κατοικίας 
(καλωδιώσεις, ρευματολήπτες)</t>
  </si>
  <si>
    <t>21.03</t>
  </si>
  <si>
    <t>Πλήρης ηλεκτρ/γική εγκατάσταση (ασθενή και ισχυρά ρεύματα) καταστήματος (σωληνώσεις)</t>
  </si>
  <si>
    <t>21.04</t>
  </si>
  <si>
    <t>Πλήρης ηλεκτρ/γική εγκατάσταση (ασθενή και ισχυρά ρεύματα) καταστήματος (καλωδιώσεις, ρευματολήπτες)</t>
  </si>
  <si>
    <t>21….</t>
  </si>
  <si>
    <t xml:space="preserve"> ΑΝΕΛΚΥΣΤΗΡΕΣ</t>
  </si>
  <si>
    <t>Ανελκυστήρας μεχρι 4 στάσεις</t>
  </si>
  <si>
    <t>22.02</t>
  </si>
  <si>
    <t>Προσαύξηση ανά στάση πέραν των 4ων</t>
  </si>
  <si>
    <t>/στάση</t>
  </si>
  <si>
    <t>22.03</t>
  </si>
  <si>
    <t>Αναβατόριο ΑΜΕΑ</t>
  </si>
  <si>
    <t>22….</t>
  </si>
  <si>
    <t>ΔΙΑΦ Η/Μ ΕΡΓΑΣΙΕΣ</t>
  </si>
  <si>
    <t>23….</t>
  </si>
  <si>
    <t>ΟΜΑΔΑ Ι</t>
  </si>
  <si>
    <t>24.02</t>
  </si>
  <si>
    <t>Πάνελ με μόνωση μέχρι 5εκ.</t>
  </si>
  <si>
    <t>24.03</t>
  </si>
  <si>
    <t>Πάνελ με μόνωση 8-10εκ</t>
  </si>
  <si>
    <t>24.04</t>
  </si>
  <si>
    <t>Πάνελ με μόνωση υγειονομικού τύπου</t>
  </si>
  <si>
    <t>24.05</t>
  </si>
  <si>
    <t>Υδρορροές</t>
  </si>
  <si>
    <t>24….</t>
  </si>
  <si>
    <t>Γ. ΣΥΝΟΛΟ ΕΡΓΩΝ ΥΠΟΔΟΜΗΣ:</t>
  </si>
  <si>
    <t>Δ. ΣΥΝΟΛΟ ΕΡΓΩΝ ΠΕΡΙΒΑΛΛΟΝΤΟΣ ΧΩΡΟΥ:</t>
  </si>
  <si>
    <t>Ε. ΣΥΝΟΛΟ ΚΤΙΡΙΑΚΩΝ ΕΓΚΑΤΑΣΤΑΣΕΩΝ:</t>
  </si>
  <si>
    <t>Παρ. 1</t>
  </si>
  <si>
    <t>Όλες οι τιμές θα αφορούν εργασίες ολοκληρωμένες (υλικά, εργασία, ασφαλιστικές εισφορές).</t>
  </si>
  <si>
    <t>Παρ. 2</t>
  </si>
  <si>
    <t>Παρ. 3</t>
  </si>
  <si>
    <t>Μπορούν να προστεθούν επιπλέον εργασίες από τις παραπάνω για τις οποίες θα υπάρχει σχετική τεκμηρίωση και κοστολόγηση.</t>
  </si>
  <si>
    <t xml:space="preserve">Παρ. 4 </t>
  </si>
  <si>
    <t>Οι συνδέσεις με τα δίκτυα (ύδρευσης, ηλεκτροδότησης, κ.λ.π.) υπολογίζονται ανάλογα με το τιμολόγιο του φορέα σύνδεσης.</t>
  </si>
  <si>
    <t>Παρ. 6</t>
  </si>
  <si>
    <t xml:space="preserve">Η τιμή της στέγης συμπεριλαμβάνει μόνωση και βερνικοχρωματισμούς (όπου απαιτείται). </t>
  </si>
  <si>
    <t>Παρ. 7</t>
  </si>
  <si>
    <t>Στην τιμή μονάδας των εργασιών που αφορούν τις στρώσεις δαπέδων έχει υπολογιστεί και το σοβατοπί.</t>
  </si>
  <si>
    <t>Α. ΔΑΠΑΝΕΣ ΣΥΝΔΕΣΗΣ ΜΕ Ο.Κ.Ω.:</t>
  </si>
  <si>
    <t>Β. ΕΡΓΑΣΙΕΣ ΠΡΑΣΙΝΟΥ:</t>
  </si>
  <si>
    <r>
      <t xml:space="preserve">Β' ΕΞΑΜ.
</t>
    </r>
    <r>
      <rPr>
        <b/>
        <sz val="9"/>
        <color rgb="FFFF0000"/>
        <rFont val="Calibri"/>
        <family val="2"/>
        <charset val="161"/>
        <scheme val="minor"/>
      </rPr>
      <t>(Από 21/12/2016
για Καν. 1407/2013)</t>
    </r>
  </si>
  <si>
    <r>
      <t xml:space="preserve">Α' ΕΞΑΜ.
</t>
    </r>
    <r>
      <rPr>
        <b/>
        <sz val="9"/>
        <color rgb="FFFF0000"/>
        <rFont val="Calibri"/>
        <family val="2"/>
        <charset val="161"/>
        <scheme val="minor"/>
      </rPr>
      <t>(Από 23/3/2018 για άρθρο 69, Καν. 508/2014)</t>
    </r>
  </si>
  <si>
    <t>Μπορούν να γίνουν δεκτές τιμές μονάδας μεγαλύτερες πό τις παραπάνω σε ποσοστό έως 10% μόνο κατά περίπτωση σε απομακρυσμένες περιοχές και εφόσον αυτό τεκμηριώνεται επαρκώς.</t>
  </si>
  <si>
    <t>Για τις εργασίες οι οποίες είτε είναι κατ΄ αποκοπή είτε δεν υπάρχει τιμή μονάδας στον παραπάνω πίνακα, ο υποψήφιος επενδυτής τις κοστολογεί κατά περίπτωση και ανάλογα με την φύση της επένδυσης του, με ταυτόχρονη τεχνική περιγραφή και συνημμένη προσφορά. Εφόσον το μοναδιαίο (ανά τεμάχιο) κόστος αυτών υπερβαίνει, σε αξία τα 5.000,00€, απαιτούνται δύο (2) συγκρίσιμες προσφορές για το εν λόγω τεμάχιο, ενώ σε αντίθετη περίπτωση τουλάχιστον μία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</si>
</sst>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6" x14ac:knownFonts="1">
    <font>
      <sz val="11"/>
      <color theme="1"/>
      <name val="Calibri"/>
      <family val="2"/>
      <charset val="161"/>
      <scheme val="minor"/>
    </font>
    <font>
      <sz val="10"/>
      <name val="Arial"/>
      <family val="2"/>
      <charset val="161"/>
    </font>
    <font>
      <b/>
      <sz val="11"/>
      <name val="Calibri"/>
      <family val="2"/>
      <charset val="161"/>
      <scheme val="minor"/>
    </font>
    <font>
      <sz val="10"/>
      <name val="Calibri"/>
      <family val="2"/>
      <charset val="161"/>
      <scheme val="minor"/>
    </font>
    <font>
      <sz val="11"/>
      <name val="Calibri"/>
      <family val="2"/>
      <charset val="161"/>
      <scheme val="minor"/>
    </font>
    <font>
      <b/>
      <sz val="9"/>
      <name val="Calibri"/>
      <family val="2"/>
      <charset val="161"/>
      <scheme val="minor"/>
    </font>
    <font>
      <sz val="11"/>
      <color theme="1"/>
      <name val="Tahoma"/>
      <family val="2"/>
    </font>
    <font>
      <b/>
      <sz val="11"/>
      <name val="Tahoma"/>
      <family val="2"/>
    </font>
    <font>
      <b/>
      <sz val="10"/>
      <name val="Tahoma"/>
      <family val="2"/>
    </font>
    <font>
      <sz val="10"/>
      <name val="Tahoma"/>
      <family val="2"/>
    </font>
    <font>
      <b/>
      <sz val="14"/>
      <name val="Tahoma"/>
      <family val="2"/>
    </font>
    <font>
      <sz val="8"/>
      <name val="Tahoma"/>
      <family val="2"/>
    </font>
    <font>
      <b/>
      <sz val="14"/>
      <color theme="4" tint="-0.499984740745262"/>
      <name val="Calibri"/>
      <family val="2"/>
      <charset val="161"/>
    </font>
    <font>
      <b/>
      <sz val="14"/>
      <color rgb="FFC00000"/>
      <name val="Calibri"/>
      <family val="2"/>
      <charset val="161"/>
    </font>
    <font>
      <b/>
      <sz val="12"/>
      <color rgb="FF002060"/>
      <name val="Tahoma"/>
      <family val="2"/>
    </font>
    <font>
      <b/>
      <sz val="12"/>
      <color rgb="FFC00000"/>
      <name val="Tahoma"/>
      <family val="2"/>
    </font>
    <font>
      <b/>
      <sz val="12"/>
      <name val="Tahoma"/>
      <family val="2"/>
    </font>
    <font>
      <sz val="11"/>
      <name val="Tahoma"/>
      <family val="2"/>
    </font>
    <font>
      <sz val="10"/>
      <name val="Arial"/>
      <family val="2"/>
      <charset val="161"/>
    </font>
    <font>
      <sz val="10"/>
      <name val="Arial"/>
      <family val="2"/>
    </font>
    <font>
      <b/>
      <sz val="10"/>
      <name val="Calibri"/>
      <family val="2"/>
      <charset val="161"/>
    </font>
    <font>
      <sz val="10"/>
      <name val="Calibri"/>
      <family val="2"/>
      <charset val="161"/>
    </font>
    <font>
      <sz val="12"/>
      <name val="Tahoma"/>
      <family val="2"/>
    </font>
    <font>
      <b/>
      <sz val="12"/>
      <name val="Tahoma"/>
      <family val="2"/>
      <charset val="161"/>
    </font>
    <font>
      <sz val="10"/>
      <color rgb="FF000000"/>
      <name val="Times New Roman"/>
      <family val="1"/>
      <charset val="161"/>
    </font>
    <font>
      <b/>
      <sz val="7"/>
      <color rgb="FF00000A"/>
      <name val="Tahoma"/>
      <family val="2"/>
      <charset val="161"/>
    </font>
    <font>
      <b/>
      <sz val="10"/>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sz val="12"/>
      <name val="Calibri"/>
      <family val="2"/>
      <charset val="161"/>
    </font>
    <font>
      <b/>
      <sz val="12"/>
      <name val="Calibri"/>
      <family val="2"/>
      <charset val="161"/>
      <scheme val="minor"/>
    </font>
    <font>
      <b/>
      <sz val="10"/>
      <name val="Calibri"/>
      <family val="2"/>
      <charset val="161"/>
      <scheme val="minor"/>
    </font>
    <font>
      <b/>
      <sz val="10"/>
      <color indexed="10"/>
      <name val="Calibri"/>
      <family val="2"/>
      <charset val="161"/>
      <scheme val="minor"/>
    </font>
    <font>
      <vertAlign val="superscript"/>
      <sz val="10"/>
      <name val="Calibri"/>
      <family val="2"/>
      <charset val="161"/>
    </font>
    <font>
      <b/>
      <sz val="9"/>
      <color rgb="FFFF0000"/>
      <name val="Calibri"/>
      <family val="2"/>
      <charset val="161"/>
      <scheme val="minor"/>
    </font>
  </fonts>
  <fills count="15">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solid">
        <fgColor indexed="26"/>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tint="0.59999389629810485"/>
        <bgColor indexed="9"/>
      </patternFill>
    </fill>
    <fill>
      <patternFill patternType="solid">
        <fgColor theme="2" tint="-9.9978637043366805E-2"/>
        <bgColor indexed="64"/>
      </patternFill>
    </fill>
    <fill>
      <patternFill patternType="solid">
        <fgColor theme="4" tint="0.59999389629810485"/>
        <bgColor rgb="FFFFFFFF"/>
      </patternFill>
    </fill>
    <fill>
      <patternFill patternType="solid">
        <fgColor rgb="FFFFC000"/>
        <bgColor indexed="64"/>
      </patternFill>
    </fill>
    <fill>
      <patternFill patternType="solid">
        <fgColor theme="8" tint="0.59999389629810485"/>
        <bgColor indexed="64"/>
      </patternFill>
    </fill>
    <fill>
      <patternFill patternType="solid">
        <fgColor theme="9"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s>
  <cellStyleXfs count="4">
    <xf numFmtId="0" fontId="0" fillId="0" borderId="0"/>
    <xf numFmtId="0" fontId="1" fillId="0" borderId="0"/>
    <xf numFmtId="0" fontId="18" fillId="0" borderId="0"/>
    <xf numFmtId="0" fontId="1" fillId="0" borderId="0"/>
  </cellStyleXfs>
  <cellXfs count="238">
    <xf numFmtId="0" fontId="0" fillId="0" borderId="0" xfId="0"/>
    <xf numFmtId="0" fontId="4" fillId="0" borderId="0" xfId="0" applyFont="1"/>
    <xf numFmtId="4" fontId="4" fillId="0" borderId="0" xfId="0" applyNumberFormat="1" applyFont="1"/>
    <xf numFmtId="0" fontId="6" fillId="0" borderId="0" xfId="0" applyFont="1"/>
    <xf numFmtId="0" fontId="8" fillId="3" borderId="1" xfId="0" applyFont="1" applyFill="1" applyBorder="1" applyAlignment="1">
      <alignment horizontal="justify" vertical="center" wrapText="1"/>
    </xf>
    <xf numFmtId="0" fontId="9" fillId="2" borderId="1" xfId="0" applyFont="1" applyFill="1" applyBorder="1" applyAlignment="1">
      <alignment horizontal="justify" vertical="center"/>
    </xf>
    <xf numFmtId="4" fontId="9" fillId="0" borderId="1" xfId="0" applyNumberFormat="1" applyFont="1" applyBorder="1" applyAlignment="1">
      <alignment horizontal="right" vertical="center"/>
    </xf>
    <xf numFmtId="4" fontId="9" fillId="2" borderId="1" xfId="0" applyNumberFormat="1" applyFont="1" applyFill="1" applyBorder="1" applyAlignment="1">
      <alignment horizontal="right" vertical="center"/>
    </xf>
    <xf numFmtId="4" fontId="6" fillId="0" borderId="0" xfId="0" applyNumberFormat="1" applyFont="1" applyAlignment="1">
      <alignment horizontal="right"/>
    </xf>
    <xf numFmtId="0" fontId="6" fillId="0" borderId="0" xfId="0" applyFont="1" applyFill="1"/>
    <xf numFmtId="0" fontId="13" fillId="0" borderId="0" xfId="0" applyFont="1" applyAlignment="1">
      <alignment horizontal="center" vertical="center"/>
    </xf>
    <xf numFmtId="0" fontId="14" fillId="0" borderId="0" xfId="0" applyFont="1" applyAlignment="1">
      <alignment horizontal="center" vertical="center" wrapText="1"/>
    </xf>
    <xf numFmtId="0" fontId="17" fillId="5" borderId="1" xfId="0" applyFont="1" applyFill="1" applyBorder="1" applyAlignment="1">
      <alignment horizontal="center" vertical="center"/>
    </xf>
    <xf numFmtId="0" fontId="5" fillId="3" borderId="10"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4" fontId="4" fillId="0" borderId="1" xfId="0" applyNumberFormat="1" applyFont="1" applyBorder="1" applyAlignment="1">
      <alignment horizontal="right" vertical="center"/>
    </xf>
    <xf numFmtId="0" fontId="15" fillId="0" borderId="0" xfId="0" applyFont="1" applyAlignment="1">
      <alignment horizontal="center" vertical="center"/>
    </xf>
    <xf numFmtId="0" fontId="19" fillId="0" borderId="0" xfId="2" applyFont="1" applyFill="1"/>
    <xf numFmtId="0" fontId="19" fillId="0" borderId="0" xfId="2" applyFont="1" applyFill="1" applyAlignment="1">
      <alignment vertical="center"/>
    </xf>
    <xf numFmtId="0" fontId="19" fillId="0" borderId="0" xfId="2" applyFont="1" applyFill="1" applyAlignment="1">
      <alignment vertical="center" wrapText="1"/>
    </xf>
    <xf numFmtId="4" fontId="21" fillId="0" borderId="1" xfId="2" applyNumberFormat="1" applyFont="1" applyBorder="1" applyAlignment="1">
      <alignment horizontal="center" vertical="center"/>
    </xf>
    <xf numFmtId="0" fontId="21" fillId="0" borderId="1" xfId="2" applyFont="1" applyBorder="1" applyAlignment="1">
      <alignment horizontal="left" vertical="center" wrapText="1"/>
    </xf>
    <xf numFmtId="0" fontId="21" fillId="0" borderId="1" xfId="2" applyFont="1" applyBorder="1" applyAlignment="1">
      <alignment horizontal="center" vertical="center" wrapText="1"/>
    </xf>
    <xf numFmtId="0" fontId="11" fillId="5" borderId="3" xfId="0" applyFont="1" applyFill="1" applyBorder="1" applyAlignment="1">
      <alignment horizontal="left" vertical="center"/>
    </xf>
    <xf numFmtId="0" fontId="11" fillId="5" borderId="5" xfId="0" applyFont="1" applyFill="1" applyBorder="1" applyAlignment="1">
      <alignment horizontal="left" vertical="center"/>
    </xf>
    <xf numFmtId="0" fontId="0" fillId="0" borderId="19" xfId="0" applyBorder="1"/>
    <xf numFmtId="0" fontId="11" fillId="5" borderId="4" xfId="0" applyFont="1" applyFill="1" applyBorder="1" applyAlignment="1">
      <alignment horizontal="left" vertical="center"/>
    </xf>
    <xf numFmtId="0" fontId="20" fillId="7" borderId="1" xfId="2" applyFont="1" applyFill="1" applyBorder="1" applyAlignment="1">
      <alignment horizontal="center" vertical="center"/>
    </xf>
    <xf numFmtId="0" fontId="20" fillId="7" borderId="1" xfId="2" applyFont="1" applyFill="1" applyBorder="1" applyAlignment="1">
      <alignment horizontal="center" vertical="center" wrapText="1"/>
    </xf>
    <xf numFmtId="0" fontId="3" fillId="0" borderId="1" xfId="0" applyFont="1" applyBorder="1" applyAlignment="1">
      <alignment vertical="center" wrapText="1"/>
    </xf>
    <xf numFmtId="0" fontId="0" fillId="0" borderId="1" xfId="0" applyBorder="1" applyAlignment="1">
      <alignment vertical="center" wrapText="1"/>
    </xf>
    <xf numFmtId="0" fontId="3" fillId="0" borderId="1" xfId="0" applyFont="1" applyBorder="1" applyAlignment="1">
      <alignment vertical="center"/>
    </xf>
    <xf numFmtId="0" fontId="0" fillId="4" borderId="0" xfId="0" applyFill="1" applyBorder="1"/>
    <xf numFmtId="0" fontId="0" fillId="4" borderId="0" xfId="0" applyFill="1"/>
    <xf numFmtId="0" fontId="16" fillId="4" borderId="0" xfId="0" applyFont="1" applyFill="1" applyAlignment="1">
      <alignment horizontal="center" vertical="center" wrapText="1"/>
    </xf>
    <xf numFmtId="0" fontId="22" fillId="4" borderId="0" xfId="0" applyFont="1" applyFill="1" applyAlignment="1">
      <alignment vertical="center" wrapText="1"/>
    </xf>
    <xf numFmtId="0" fontId="22" fillId="4" borderId="0" xfId="0" applyFont="1" applyFill="1" applyAlignment="1">
      <alignment horizontal="center" vertical="center" wrapText="1"/>
    </xf>
    <xf numFmtId="0" fontId="22" fillId="4" borderId="0" xfId="0" applyFont="1" applyFill="1" applyAlignment="1">
      <alignment horizontal="left" vertical="center" wrapText="1"/>
    </xf>
    <xf numFmtId="4" fontId="8" fillId="9" borderId="1" xfId="0" applyNumberFormat="1" applyFont="1" applyFill="1" applyBorder="1" applyAlignment="1">
      <alignment horizontal="right" vertical="center"/>
    </xf>
    <xf numFmtId="0" fontId="20" fillId="7" borderId="1" xfId="2" applyFont="1" applyFill="1" applyBorder="1" applyAlignment="1">
      <alignment vertical="center" wrapText="1"/>
    </xf>
    <xf numFmtId="4" fontId="20" fillId="7" borderId="1" xfId="2" applyNumberFormat="1" applyFont="1" applyFill="1" applyBorder="1" applyAlignment="1">
      <alignment horizontal="center" vertical="center"/>
    </xf>
    <xf numFmtId="4" fontId="8" fillId="9" borderId="4" xfId="0" applyNumberFormat="1" applyFont="1" applyFill="1" applyBorder="1" applyAlignment="1">
      <alignment horizontal="right" vertical="center"/>
    </xf>
    <xf numFmtId="4" fontId="2" fillId="7" borderId="1" xfId="0" applyNumberFormat="1" applyFont="1" applyFill="1" applyBorder="1" applyAlignment="1">
      <alignment horizontal="right" vertical="center"/>
    </xf>
    <xf numFmtId="0" fontId="24" fillId="0" borderId="0" xfId="1" applyFont="1" applyAlignment="1">
      <alignment horizontal="left" vertical="center" indent="1"/>
    </xf>
    <xf numFmtId="0" fontId="1" fillId="0" borderId="0" xfId="1" applyAlignment="1">
      <alignment horizontal="left" indent="1"/>
    </xf>
    <xf numFmtId="0" fontId="1" fillId="0" borderId="0" xfId="1"/>
    <xf numFmtId="0" fontId="24" fillId="0" borderId="0" xfId="1" applyFont="1" applyAlignment="1">
      <alignment horizontal="center" vertical="center"/>
    </xf>
    <xf numFmtId="0" fontId="26" fillId="10" borderId="16" xfId="1" applyFont="1" applyFill="1" applyBorder="1" applyAlignment="1">
      <alignment horizontal="center" vertical="center" wrapText="1"/>
    </xf>
    <xf numFmtId="0" fontId="25" fillId="10" borderId="29" xfId="1" applyFont="1" applyFill="1" applyBorder="1" applyAlignment="1">
      <alignment horizontal="center" vertical="center" wrapText="1"/>
    </xf>
    <xf numFmtId="0" fontId="25" fillId="10" borderId="1" xfId="1" applyFont="1" applyFill="1" applyBorder="1" applyAlignment="1">
      <alignment horizontal="center" vertical="center" wrapText="1"/>
    </xf>
    <xf numFmtId="0" fontId="25" fillId="10" borderId="30" xfId="1" applyFont="1" applyFill="1" applyBorder="1" applyAlignment="1">
      <alignment horizontal="center" vertical="center" wrapText="1"/>
    </xf>
    <xf numFmtId="0" fontId="25" fillId="10" borderId="11" xfId="1" applyFont="1" applyFill="1" applyBorder="1" applyAlignment="1">
      <alignment horizontal="center" vertical="center" wrapText="1"/>
    </xf>
    <xf numFmtId="0" fontId="27" fillId="0" borderId="29" xfId="1" applyFont="1" applyBorder="1" applyAlignment="1">
      <alignment horizontal="left" vertical="center" indent="1"/>
    </xf>
    <xf numFmtId="0" fontId="27" fillId="0" borderId="1" xfId="1" applyFont="1" applyBorder="1" applyAlignment="1">
      <alignment horizontal="left" vertical="center" indent="1"/>
    </xf>
    <xf numFmtId="0" fontId="27" fillId="0" borderId="30" xfId="1" applyFont="1" applyBorder="1" applyAlignment="1">
      <alignment horizontal="left" vertical="center" indent="1"/>
    </xf>
    <xf numFmtId="0" fontId="27" fillId="0" borderId="1" xfId="1" applyFont="1" applyBorder="1" applyAlignment="1">
      <alignment horizontal="right" vertical="center" indent="1"/>
    </xf>
    <xf numFmtId="0" fontId="27" fillId="0" borderId="30" xfId="1" applyFont="1" applyBorder="1" applyAlignment="1">
      <alignment horizontal="right" vertical="center" indent="1"/>
    </xf>
    <xf numFmtId="0" fontId="27" fillId="0" borderId="29" xfId="1" applyFont="1" applyBorder="1" applyAlignment="1">
      <alignment horizontal="right" vertical="center" indent="1"/>
    </xf>
    <xf numFmtId="0" fontId="1" fillId="0" borderId="11" xfId="1" applyBorder="1" applyAlignment="1">
      <alignment horizontal="left" indent="1"/>
    </xf>
    <xf numFmtId="0" fontId="27" fillId="0" borderId="0" xfId="1" applyFont="1" applyAlignment="1">
      <alignment horizontal="center" vertical="center"/>
    </xf>
    <xf numFmtId="0" fontId="27" fillId="0" borderId="13" xfId="1" applyFont="1" applyBorder="1" applyAlignment="1">
      <alignment horizontal="left" indent="1"/>
    </xf>
    <xf numFmtId="0" fontId="24" fillId="0" borderId="14" xfId="1" applyFont="1" applyBorder="1" applyAlignment="1">
      <alignment horizontal="left" vertical="center" indent="1"/>
    </xf>
    <xf numFmtId="0" fontId="24" fillId="0" borderId="15" xfId="1" applyFont="1" applyBorder="1" applyAlignment="1">
      <alignment horizontal="left" vertical="center" indent="1"/>
    </xf>
    <xf numFmtId="0" fontId="27" fillId="0" borderId="13" xfId="1" applyFont="1" applyBorder="1" applyAlignment="1">
      <alignment horizontal="left" vertical="center" indent="1"/>
    </xf>
    <xf numFmtId="0" fontId="27" fillId="0" borderId="14" xfId="1" applyFont="1" applyBorder="1" applyAlignment="1">
      <alignment horizontal="left" vertical="center" indent="1"/>
    </xf>
    <xf numFmtId="14" fontId="27" fillId="0" borderId="14" xfId="1" applyNumberFormat="1" applyFont="1" applyBorder="1" applyAlignment="1">
      <alignment horizontal="left" vertical="center" indent="1"/>
    </xf>
    <xf numFmtId="3" fontId="27" fillId="0" borderId="14" xfId="1" applyNumberFormat="1" applyFont="1" applyBorder="1" applyAlignment="1">
      <alignment horizontal="right" vertical="center" indent="1"/>
    </xf>
    <xf numFmtId="3" fontId="27" fillId="0" borderId="15" xfId="1" applyNumberFormat="1" applyFont="1" applyBorder="1" applyAlignment="1">
      <alignment horizontal="right" vertical="center" indent="1"/>
    </xf>
    <xf numFmtId="14" fontId="27" fillId="0" borderId="13" xfId="1" applyNumberFormat="1" applyFont="1" applyBorder="1" applyAlignment="1">
      <alignment horizontal="right" vertical="center" indent="1"/>
    </xf>
    <xf numFmtId="14" fontId="27" fillId="0" borderId="14" xfId="1" applyNumberFormat="1" applyFont="1" applyBorder="1" applyAlignment="1">
      <alignment horizontal="right" vertical="center" indent="1"/>
    </xf>
    <xf numFmtId="0" fontId="27" fillId="0" borderId="15" xfId="1" applyFont="1" applyBorder="1" applyAlignment="1">
      <alignment horizontal="right" vertical="center" indent="1"/>
    </xf>
    <xf numFmtId="0" fontId="1" fillId="0" borderId="20" xfId="1" applyBorder="1" applyAlignment="1">
      <alignment horizontal="left" indent="1"/>
    </xf>
    <xf numFmtId="0" fontId="27" fillId="0" borderId="0" xfId="1" applyFont="1" applyAlignment="1">
      <alignment horizontal="left" vertical="center"/>
    </xf>
    <xf numFmtId="3" fontId="28" fillId="11" borderId="32" xfId="1" applyNumberFormat="1" applyFont="1" applyFill="1" applyBorder="1" applyAlignment="1">
      <alignment horizontal="right" vertical="center" indent="1"/>
    </xf>
    <xf numFmtId="0" fontId="28" fillId="11" borderId="32" xfId="1" applyFont="1" applyFill="1" applyBorder="1" applyAlignment="1">
      <alignment horizontal="right" vertical="center" indent="1"/>
    </xf>
    <xf numFmtId="4" fontId="28" fillId="11" borderId="33" xfId="1" applyNumberFormat="1" applyFont="1" applyFill="1" applyBorder="1" applyAlignment="1">
      <alignment horizontal="right" vertical="center" indent="1"/>
    </xf>
    <xf numFmtId="4" fontId="2" fillId="6" borderId="7" xfId="0" applyNumberFormat="1" applyFont="1" applyFill="1" applyBorder="1" applyAlignment="1">
      <alignment horizontal="right" vertical="center"/>
    </xf>
    <xf numFmtId="0" fontId="4" fillId="6" borderId="1" xfId="0" applyFont="1" applyFill="1" applyBorder="1" applyAlignment="1">
      <alignment wrapText="1"/>
    </xf>
    <xf numFmtId="0" fontId="2" fillId="6" borderId="2" xfId="0" applyFont="1" applyFill="1" applyBorder="1" applyAlignment="1">
      <alignment horizontal="center" vertical="center" wrapText="1"/>
    </xf>
    <xf numFmtId="0" fontId="3" fillId="0" borderId="2" xfId="0" applyFont="1" applyBorder="1" applyAlignment="1">
      <alignment horizontal="left" vertical="center" wrapText="1"/>
    </xf>
    <xf numFmtId="4" fontId="2" fillId="6" borderId="7" xfId="0" applyNumberFormat="1" applyFont="1" applyFill="1" applyBorder="1" applyAlignment="1">
      <alignment horizontal="right"/>
    </xf>
    <xf numFmtId="0" fontId="4" fillId="0" borderId="29" xfId="0" applyFont="1" applyBorder="1"/>
    <xf numFmtId="0" fontId="4" fillId="0" borderId="30" xfId="0" applyFont="1" applyBorder="1"/>
    <xf numFmtId="0" fontId="4" fillId="0" borderId="29" xfId="0" applyFont="1" applyBorder="1" applyAlignment="1">
      <alignment horizontal="right"/>
    </xf>
    <xf numFmtId="0" fontId="4" fillId="0" borderId="30" xfId="0" applyFont="1" applyBorder="1" applyAlignment="1">
      <alignment horizontal="right"/>
    </xf>
    <xf numFmtId="0" fontId="32" fillId="13" borderId="36" xfId="0" applyFont="1" applyFill="1" applyBorder="1" applyAlignment="1">
      <alignment horizontal="center" vertical="center" wrapText="1"/>
    </xf>
    <xf numFmtId="0" fontId="3" fillId="0" borderId="29"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protection locked="0"/>
    </xf>
    <xf numFmtId="4" fontId="3" fillId="0" borderId="1" xfId="0" applyNumberFormat="1"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164" fontId="3" fillId="0" borderId="1" xfId="0" applyNumberFormat="1" applyFont="1" applyBorder="1" applyAlignment="1">
      <alignment horizontal="right" vertical="center"/>
    </xf>
    <xf numFmtId="164" fontId="3" fillId="0" borderId="1" xfId="0" applyNumberFormat="1" applyFont="1" applyBorder="1" applyAlignment="1" applyProtection="1">
      <alignment horizontal="right" vertical="center"/>
      <protection locked="0"/>
    </xf>
    <xf numFmtId="164" fontId="3" fillId="0" borderId="30" xfId="0" applyNumberFormat="1" applyFont="1" applyBorder="1" applyAlignment="1">
      <alignment horizontal="right" vertical="center"/>
    </xf>
    <xf numFmtId="164" fontId="2" fillId="14" borderId="32" xfId="0" applyNumberFormat="1" applyFont="1" applyFill="1" applyBorder="1" applyAlignment="1">
      <alignment horizontal="right" vertical="center" wrapText="1"/>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left" vertical="center" wrapText="1"/>
      <protection locked="0"/>
    </xf>
    <xf numFmtId="0" fontId="3" fillId="0" borderId="9" xfId="0" applyFont="1" applyBorder="1" applyAlignment="1" applyProtection="1">
      <alignment horizontal="center" vertical="center"/>
      <protection locked="0"/>
    </xf>
    <xf numFmtId="4" fontId="3" fillId="0" borderId="9" xfId="0" applyNumberFormat="1" applyFont="1" applyBorder="1" applyAlignment="1" applyProtection="1">
      <alignment horizontal="center" vertical="center"/>
      <protection locked="0"/>
    </xf>
    <xf numFmtId="164" fontId="3" fillId="0" borderId="9" xfId="0" applyNumberFormat="1" applyFont="1" applyBorder="1" applyAlignment="1" applyProtection="1">
      <alignment horizontal="center" vertical="center"/>
      <protection locked="0"/>
    </xf>
    <xf numFmtId="164" fontId="3" fillId="0" borderId="9" xfId="0" applyNumberFormat="1" applyFont="1" applyBorder="1" applyAlignment="1" applyProtection="1">
      <alignment horizontal="right" vertical="center"/>
      <protection locked="0"/>
    </xf>
    <xf numFmtId="164" fontId="3" fillId="0" borderId="12" xfId="0" applyNumberFormat="1" applyFont="1" applyBorder="1" applyAlignment="1">
      <alignment horizontal="right" vertical="center"/>
    </xf>
    <xf numFmtId="164" fontId="2" fillId="12" borderId="32" xfId="0" applyNumberFormat="1" applyFont="1" applyFill="1" applyBorder="1" applyAlignment="1">
      <alignment horizontal="right" vertical="center" wrapText="1"/>
    </xf>
    <xf numFmtId="0" fontId="3" fillId="0" borderId="27" xfId="0" applyFont="1" applyBorder="1" applyAlignment="1" applyProtection="1">
      <alignment horizontal="center" vertical="center"/>
      <protection locked="0"/>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protection locked="0"/>
    </xf>
    <xf numFmtId="4" fontId="3" fillId="0" borderId="4" xfId="0" applyNumberFormat="1" applyFont="1" applyBorder="1" applyAlignment="1" applyProtection="1">
      <alignment horizontal="center" vertical="center"/>
      <protection locked="0"/>
    </xf>
    <xf numFmtId="164" fontId="3" fillId="0" borderId="4" xfId="0" applyNumberFormat="1" applyFont="1" applyBorder="1" applyAlignment="1" applyProtection="1">
      <alignment horizontal="center" vertical="center"/>
      <protection locked="0"/>
    </xf>
    <xf numFmtId="164" fontId="3" fillId="0" borderId="4" xfId="0" applyNumberFormat="1" applyFont="1" applyBorder="1" applyAlignment="1" applyProtection="1">
      <alignment horizontal="right" vertical="center"/>
      <protection locked="0"/>
    </xf>
    <xf numFmtId="164" fontId="3" fillId="0" borderId="28" xfId="0" applyNumberFormat="1" applyFont="1" applyBorder="1" applyAlignment="1" applyProtection="1">
      <alignment horizontal="right" vertical="center"/>
      <protection locked="0"/>
    </xf>
    <xf numFmtId="164" fontId="3" fillId="0" borderId="30" xfId="0" applyNumberFormat="1" applyFont="1" applyBorder="1" applyAlignment="1" applyProtection="1">
      <alignment horizontal="right" vertical="center"/>
      <protection locked="0"/>
    </xf>
    <xf numFmtId="0" fontId="3" fillId="0" borderId="2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4" fontId="3" fillId="0" borderId="1" xfId="0" applyNumberFormat="1" applyFont="1" applyBorder="1" applyAlignment="1" applyProtection="1">
      <alignment horizontal="right" vertical="center"/>
      <protection locked="0"/>
    </xf>
    <xf numFmtId="0" fontId="3" fillId="0" borderId="13" xfId="0" applyFont="1" applyBorder="1" applyAlignment="1" applyProtection="1">
      <alignment horizontal="center" vertical="center" wrapText="1"/>
      <protection locked="0"/>
    </xf>
    <xf numFmtId="0" fontId="3" fillId="0" borderId="14" xfId="0" applyFont="1" applyBorder="1" applyAlignment="1" applyProtection="1">
      <alignment horizontal="left" vertical="center" wrapText="1"/>
      <protection locked="0"/>
    </xf>
    <xf numFmtId="0" fontId="3" fillId="0" borderId="14" xfId="0" applyFont="1" applyBorder="1" applyAlignment="1" applyProtection="1">
      <alignment horizontal="center" vertical="center" wrapText="1"/>
      <protection locked="0"/>
    </xf>
    <xf numFmtId="4" fontId="3" fillId="0" borderId="14" xfId="0" applyNumberFormat="1" applyFont="1" applyBorder="1" applyAlignment="1" applyProtection="1">
      <alignment horizontal="center" vertical="center"/>
      <protection locked="0"/>
    </xf>
    <xf numFmtId="164" fontId="3" fillId="0" borderId="14" xfId="0" applyNumberFormat="1" applyFont="1" applyBorder="1" applyAlignment="1" applyProtection="1">
      <alignment horizontal="center" vertical="center"/>
      <protection locked="0"/>
    </xf>
    <xf numFmtId="164" fontId="3" fillId="0" borderId="14" xfId="0" applyNumberFormat="1" applyFont="1" applyBorder="1" applyAlignment="1" applyProtection="1">
      <alignment horizontal="right" vertical="center"/>
      <protection locked="0"/>
    </xf>
    <xf numFmtId="164" fontId="3" fillId="0" borderId="15" xfId="0" applyNumberFormat="1" applyFont="1" applyBorder="1" applyAlignment="1" applyProtection="1">
      <alignment horizontal="right" vertical="center"/>
      <protection locked="0"/>
    </xf>
    <xf numFmtId="0" fontId="32" fillId="0" borderId="0" xfId="0" applyFont="1" applyAlignment="1" applyProtection="1">
      <alignment horizontal="center" vertical="center" wrapText="1"/>
      <protection locked="0"/>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6" xfId="0" applyFont="1" applyBorder="1" applyAlignment="1">
      <alignment horizontal="center" vertical="center" wrapText="1"/>
    </xf>
    <xf numFmtId="164" fontId="3" fillId="0" borderId="1" xfId="0" applyNumberFormat="1" applyFont="1" applyBorder="1" applyAlignment="1">
      <alignment horizontal="right" vertical="center" wrapText="1"/>
    </xf>
    <xf numFmtId="164" fontId="3" fillId="0" borderId="30" xfId="0" applyNumberFormat="1" applyFont="1" applyBorder="1" applyAlignment="1">
      <alignment horizontal="right" vertical="center" wrapText="1"/>
    </xf>
    <xf numFmtId="164" fontId="3" fillId="0" borderId="5" xfId="0" applyNumberFormat="1" applyFont="1" applyBorder="1" applyAlignment="1">
      <alignment horizontal="right" vertical="center" wrapText="1"/>
    </xf>
    <xf numFmtId="164" fontId="3" fillId="0" borderId="17" xfId="0" applyNumberFormat="1" applyFont="1" applyBorder="1" applyAlignment="1">
      <alignment horizontal="right" vertical="center" wrapText="1"/>
    </xf>
    <xf numFmtId="164" fontId="2" fillId="14" borderId="33" xfId="0" applyNumberFormat="1" applyFont="1" applyFill="1" applyBorder="1" applyAlignment="1">
      <alignment horizontal="right" vertical="center" wrapText="1"/>
    </xf>
    <xf numFmtId="0" fontId="32" fillId="0" borderId="8"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13" xfId="0" applyFont="1" applyBorder="1" applyAlignment="1">
      <alignment horizontal="center" vertical="center" wrapText="1"/>
    </xf>
    <xf numFmtId="0" fontId="2" fillId="3" borderId="16" xfId="0" applyFont="1" applyFill="1" applyBorder="1" applyAlignment="1">
      <alignment horizontal="center" vertical="center"/>
    </xf>
    <xf numFmtId="0" fontId="5" fillId="3" borderId="42" xfId="0" applyFont="1" applyFill="1" applyBorder="1" applyAlignment="1">
      <alignment horizontal="center" vertical="center" wrapText="1"/>
    </xf>
    <xf numFmtId="0" fontId="4" fillId="0" borderId="11" xfId="0" applyFont="1" applyBorder="1"/>
    <xf numFmtId="0" fontId="4" fillId="0" borderId="11" xfId="0" applyFont="1" applyBorder="1" applyAlignment="1">
      <alignment horizontal="right"/>
    </xf>
    <xf numFmtId="4" fontId="2" fillId="6" borderId="11" xfId="0" applyNumberFormat="1" applyFont="1" applyFill="1" applyBorder="1" applyAlignment="1"/>
    <xf numFmtId="0" fontId="22" fillId="4" borderId="0" xfId="0" applyFont="1" applyFill="1" applyAlignment="1">
      <alignment horizontal="left" vertical="center" wrapText="1"/>
    </xf>
    <xf numFmtId="0" fontId="16" fillId="4" borderId="0" xfId="0" applyFont="1" applyFill="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0" fillId="4" borderId="0" xfId="0" applyFont="1" applyFill="1" applyBorder="1" applyAlignment="1">
      <alignment horizontal="center" vertical="center"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19" fillId="0" borderId="0" xfId="2" applyFont="1" applyFill="1" applyAlignment="1">
      <alignment horizontal="left" vertical="center" wrapText="1"/>
    </xf>
    <xf numFmtId="0" fontId="32" fillId="0" borderId="27" xfId="0" applyFont="1" applyBorder="1" applyAlignment="1">
      <alignment horizontal="center" vertical="center" wrapText="1"/>
    </xf>
    <xf numFmtId="0" fontId="32" fillId="0" borderId="4" xfId="0" applyFont="1" applyBorder="1" applyAlignment="1">
      <alignment horizontal="center" vertical="center" wrapText="1"/>
    </xf>
    <xf numFmtId="0" fontId="3" fillId="4" borderId="14"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2" fillId="0" borderId="10" xfId="0" applyFont="1" applyBorder="1" applyAlignment="1">
      <alignment horizontal="center" vertical="center" wrapText="1"/>
    </xf>
    <xf numFmtId="0" fontId="32" fillId="0" borderId="5" xfId="0" applyFont="1" applyBorder="1" applyAlignment="1">
      <alignment horizontal="center" vertical="center" wrapText="1"/>
    </xf>
    <xf numFmtId="0" fontId="2" fillId="14" borderId="31" xfId="0" applyFont="1" applyFill="1" applyBorder="1" applyAlignment="1">
      <alignment horizontal="right" vertical="center" wrapText="1"/>
    </xf>
    <xf numFmtId="0" fontId="2" fillId="14" borderId="32" xfId="0" applyFont="1" applyFill="1" applyBorder="1" applyAlignment="1">
      <alignment horizontal="right" vertical="center" wrapText="1"/>
    </xf>
    <xf numFmtId="0" fontId="3" fillId="0" borderId="0" xfId="0" applyFont="1" applyAlignment="1">
      <alignment horizontal="center"/>
    </xf>
    <xf numFmtId="0" fontId="32" fillId="13" borderId="31" xfId="0" applyFont="1" applyFill="1" applyBorder="1" applyAlignment="1">
      <alignment horizontal="center"/>
    </xf>
    <xf numFmtId="0" fontId="32" fillId="13" borderId="32" xfId="0" applyFont="1" applyFill="1" applyBorder="1" applyAlignment="1">
      <alignment horizontal="center"/>
    </xf>
    <xf numFmtId="0" fontId="32" fillId="13" borderId="33" xfId="0" applyFont="1" applyFill="1" applyBorder="1" applyAlignment="1">
      <alignment horizontal="center"/>
    </xf>
    <xf numFmtId="0" fontId="3" fillId="4" borderId="9"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2" fillId="0" borderId="2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36" xfId="0" applyFont="1" applyBorder="1" applyAlignment="1" applyProtection="1">
      <alignment horizontal="center" vertical="center" textRotation="90"/>
      <protection locked="0"/>
    </xf>
    <xf numFmtId="0" fontId="33" fillId="0" borderId="36" xfId="0" applyFont="1" applyBorder="1" applyAlignment="1" applyProtection="1">
      <alignment horizontal="center" vertical="center" textRotation="90" wrapText="1"/>
      <protection locked="0"/>
    </xf>
    <xf numFmtId="0" fontId="32" fillId="0" borderId="36" xfId="0" applyFont="1" applyBorder="1" applyAlignment="1" applyProtection="1">
      <alignment horizontal="center" vertical="center" wrapText="1"/>
      <protection locked="0"/>
    </xf>
    <xf numFmtId="0" fontId="2" fillId="12" borderId="31" xfId="0" applyFont="1" applyFill="1" applyBorder="1" applyAlignment="1">
      <alignment horizontal="right" vertical="center" wrapText="1"/>
    </xf>
    <xf numFmtId="0" fontId="2" fillId="12" borderId="32" xfId="0" applyFont="1" applyFill="1" applyBorder="1" applyAlignment="1">
      <alignment horizontal="right" vertical="center" wrapText="1"/>
    </xf>
    <xf numFmtId="0" fontId="32" fillId="0" borderId="37" xfId="0" applyFont="1" applyBorder="1" applyAlignment="1" applyProtection="1">
      <alignment horizontal="center" vertical="center" wrapText="1"/>
      <protection locked="0"/>
    </xf>
    <xf numFmtId="0" fontId="31" fillId="12" borderId="21" xfId="3" applyFont="1" applyFill="1" applyBorder="1" applyAlignment="1">
      <alignment horizontal="center" vertical="center"/>
    </xf>
    <xf numFmtId="0" fontId="31" fillId="12" borderId="22" xfId="3" applyFont="1" applyFill="1" applyBorder="1" applyAlignment="1">
      <alignment horizontal="center" vertical="center"/>
    </xf>
    <xf numFmtId="0" fontId="31" fillId="12" borderId="23" xfId="3" applyFont="1" applyFill="1" applyBorder="1" applyAlignment="1">
      <alignment horizontal="center" vertical="center"/>
    </xf>
    <xf numFmtId="0" fontId="32" fillId="0" borderId="40" xfId="0" applyFont="1" applyBorder="1" applyAlignment="1" applyProtection="1">
      <alignment horizontal="center" vertical="center" wrapText="1"/>
      <protection locked="0"/>
    </xf>
    <xf numFmtId="0" fontId="33" fillId="0" borderId="40" xfId="0" applyFont="1" applyBorder="1" applyAlignment="1" applyProtection="1">
      <alignment horizontal="center" vertical="center" textRotation="90" wrapText="1"/>
      <protection locked="0"/>
    </xf>
    <xf numFmtId="0" fontId="3" fillId="0" borderId="36" xfId="0" applyFont="1" applyBorder="1" applyProtection="1">
      <protection locked="0"/>
    </xf>
    <xf numFmtId="0" fontId="32" fillId="0" borderId="22" xfId="0" applyFont="1" applyBorder="1" applyAlignment="1" applyProtection="1">
      <alignment horizontal="center" vertical="center" wrapText="1"/>
      <protection locked="0"/>
    </xf>
    <xf numFmtId="0" fontId="32" fillId="0" borderId="38" xfId="0" applyFont="1" applyBorder="1" applyAlignment="1" applyProtection="1">
      <alignment horizontal="center" vertical="center" wrapText="1"/>
      <protection locked="0"/>
    </xf>
    <xf numFmtId="0" fontId="32" fillId="0" borderId="39" xfId="0" applyFont="1" applyBorder="1" applyAlignment="1" applyProtection="1">
      <alignment horizontal="center" vertical="center" wrapText="1"/>
      <protection locked="0"/>
    </xf>
    <xf numFmtId="0" fontId="33" fillId="0" borderId="38" xfId="0" applyFont="1" applyBorder="1" applyAlignment="1" applyProtection="1">
      <alignment horizontal="center" vertical="center" textRotation="90" wrapText="1"/>
      <protection locked="0"/>
    </xf>
    <xf numFmtId="0" fontId="33" fillId="0" borderId="39" xfId="0" applyFont="1" applyBorder="1" applyAlignment="1" applyProtection="1">
      <alignment horizontal="center" vertical="center" textRotation="90" wrapText="1"/>
      <protection locked="0"/>
    </xf>
    <xf numFmtId="0" fontId="2" fillId="12" borderId="21" xfId="0" applyFont="1" applyFill="1" applyBorder="1" applyAlignment="1">
      <alignment horizontal="right" vertical="center" wrapText="1"/>
    </xf>
    <xf numFmtId="0" fontId="2" fillId="12" borderId="22" xfId="0" applyFont="1" applyFill="1" applyBorder="1" applyAlignment="1">
      <alignment horizontal="right" vertical="center" wrapText="1"/>
    </xf>
    <xf numFmtId="0" fontId="2" fillId="12" borderId="41" xfId="0" applyFont="1" applyFill="1" applyBorder="1" applyAlignment="1">
      <alignment horizontal="right" vertical="center" wrapText="1"/>
    </xf>
    <xf numFmtId="0" fontId="30" fillId="7" borderId="21" xfId="3" applyFont="1" applyFill="1" applyBorder="1" applyAlignment="1">
      <alignment horizontal="center" vertical="center" wrapText="1"/>
    </xf>
    <xf numFmtId="0" fontId="30" fillId="7" borderId="22" xfId="3" applyFont="1" applyFill="1" applyBorder="1" applyAlignment="1">
      <alignment horizontal="center" vertical="center" wrapText="1"/>
    </xf>
    <xf numFmtId="0" fontId="30" fillId="7" borderId="23" xfId="3" applyFont="1" applyFill="1" applyBorder="1" applyAlignment="1">
      <alignment horizontal="center" vertical="center" wrapText="1"/>
    </xf>
    <xf numFmtId="0" fontId="20" fillId="0" borderId="22" xfId="3" applyFont="1" applyBorder="1" applyAlignment="1">
      <alignment horizontal="center" vertical="center" wrapText="1"/>
    </xf>
    <xf numFmtId="0" fontId="7" fillId="7" borderId="2"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8" fillId="9" borderId="1" xfId="0" applyFont="1" applyFill="1" applyBorder="1" applyAlignment="1">
      <alignment horizontal="center" vertical="center"/>
    </xf>
    <xf numFmtId="0" fontId="8" fillId="3"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0" fontId="8" fillId="9" borderId="4" xfId="0" applyFont="1" applyFill="1" applyBorder="1" applyAlignment="1">
      <alignment horizontal="center" vertical="center"/>
    </xf>
    <xf numFmtId="0" fontId="8" fillId="3" borderId="5"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7" borderId="1" xfId="0" applyFont="1" applyFill="1" applyBorder="1" applyAlignment="1">
      <alignment horizontal="right" vertical="center" wrapText="1"/>
    </xf>
    <xf numFmtId="0" fontId="16" fillId="7" borderId="1"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1" xfId="0" applyFont="1" applyFill="1" applyBorder="1" applyAlignment="1">
      <alignment horizontal="center" vertical="center"/>
    </xf>
    <xf numFmtId="4" fontId="2" fillId="6" borderId="29" xfId="0" applyNumberFormat="1" applyFont="1" applyFill="1" applyBorder="1" applyAlignment="1">
      <alignment horizontal="right"/>
    </xf>
    <xf numFmtId="0" fontId="0" fillId="0" borderId="30" xfId="0" applyBorder="1" applyAlignment="1">
      <alignment horizontal="right"/>
    </xf>
    <xf numFmtId="0" fontId="16" fillId="7" borderId="2"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4"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8" xfId="0" applyFont="1" applyFill="1" applyBorder="1" applyAlignment="1">
      <alignment horizontal="center" vertical="center"/>
    </xf>
    <xf numFmtId="0" fontId="0" fillId="0" borderId="12" xfId="0" applyBorder="1" applyAlignment="1">
      <alignment horizontal="center" vertical="center"/>
    </xf>
    <xf numFmtId="4" fontId="2" fillId="6" borderId="35" xfId="0" applyNumberFormat="1" applyFont="1" applyFill="1" applyBorder="1" applyAlignment="1">
      <alignment horizontal="center" vertical="center"/>
    </xf>
    <xf numFmtId="4" fontId="2" fillId="6" borderId="7" xfId="0" applyNumberFormat="1" applyFont="1" applyFill="1" applyBorder="1" applyAlignment="1">
      <alignment horizontal="center" vertical="center"/>
    </xf>
    <xf numFmtId="0" fontId="26" fillId="11" borderId="31" xfId="1" applyFont="1" applyFill="1" applyBorder="1" applyAlignment="1">
      <alignment horizontal="right" vertical="center" wrapText="1"/>
    </xf>
    <xf numFmtId="0" fontId="26" fillId="11" borderId="32" xfId="1" applyFont="1" applyFill="1" applyBorder="1" applyAlignment="1">
      <alignment horizontal="right" vertical="center" wrapText="1"/>
    </xf>
    <xf numFmtId="0" fontId="29" fillId="0" borderId="0" xfId="1" applyFont="1" applyAlignment="1">
      <alignment horizontal="justify" vertical="center" wrapText="1"/>
    </xf>
    <xf numFmtId="0" fontId="7" fillId="7" borderId="21" xfId="0" applyFont="1" applyFill="1" applyBorder="1" applyAlignment="1">
      <alignment horizontal="center" vertical="center" wrapText="1"/>
    </xf>
    <xf numFmtId="0" fontId="7" fillId="7" borderId="22"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25" fillId="10" borderId="24" xfId="1" applyFont="1" applyFill="1" applyBorder="1" applyAlignment="1">
      <alignment horizontal="center" vertical="center" wrapText="1"/>
    </xf>
    <xf numFmtId="0" fontId="25" fillId="10" borderId="27" xfId="1" applyFont="1" applyFill="1" applyBorder="1" applyAlignment="1">
      <alignment horizontal="center" vertical="center" wrapText="1"/>
    </xf>
    <xf numFmtId="0" fontId="25" fillId="10" borderId="25" xfId="1" applyFont="1" applyFill="1" applyBorder="1" applyAlignment="1">
      <alignment horizontal="center" vertical="center" wrapText="1"/>
    </xf>
    <xf numFmtId="0" fontId="25" fillId="10" borderId="4" xfId="1" applyFont="1" applyFill="1" applyBorder="1" applyAlignment="1">
      <alignment horizontal="center" vertical="center" wrapText="1"/>
    </xf>
    <xf numFmtId="0" fontId="25" fillId="10" borderId="26" xfId="1" applyFont="1" applyFill="1" applyBorder="1" applyAlignment="1">
      <alignment horizontal="center" vertical="center" wrapText="1"/>
    </xf>
    <xf numFmtId="0" fontId="25" fillId="10" borderId="28" xfId="1" applyFont="1" applyFill="1" applyBorder="1" applyAlignment="1">
      <alignment horizontal="center" vertical="center" wrapText="1"/>
    </xf>
    <xf numFmtId="0" fontId="26" fillId="10" borderId="8" xfId="1" applyFont="1" applyFill="1" applyBorder="1" applyAlignment="1">
      <alignment horizontal="center" vertical="center" wrapText="1"/>
    </xf>
    <xf numFmtId="0" fontId="26" fillId="10" borderId="9" xfId="1" applyFont="1" applyFill="1" applyBorder="1" applyAlignment="1">
      <alignment horizontal="center" vertical="center" wrapText="1"/>
    </xf>
    <xf numFmtId="0" fontId="26" fillId="10" borderId="12" xfId="1" applyFont="1" applyFill="1" applyBorder="1" applyAlignment="1">
      <alignment horizontal="center" vertical="center" wrapText="1"/>
    </xf>
  </cellXfs>
  <cellStyles count="4">
    <cellStyle name="Κανονικό" xfId="0" builtinId="0"/>
    <cellStyle name="Κανονικό 2" xfId="1" xr:uid="{00000000-0005-0000-0000-000001000000}"/>
    <cellStyle name="Κανονικό 2 2" xfId="3" xr:uid="{3632061C-32C0-478C-B796-7C9784CF7CFC}"/>
    <cellStyle name="Κανονικό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0</xdr:row>
      <xdr:rowOff>0</xdr:rowOff>
    </xdr:from>
    <xdr:to>
      <xdr:col>2</xdr:col>
      <xdr:colOff>352080</xdr:colOff>
      <xdr:row>1</xdr:row>
      <xdr:rowOff>38100</xdr:rowOff>
    </xdr:to>
    <xdr:pic>
      <xdr:nvPicPr>
        <xdr:cNvPr id="3" name="Εικόνα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0"/>
          <a:ext cx="971205" cy="1009650"/>
        </a:xfrm>
        <a:prstGeom prst="rect">
          <a:avLst/>
        </a:prstGeom>
      </xdr:spPr>
    </xdr:pic>
    <xdr:clientData/>
  </xdr:twoCellAnchor>
  <xdr:twoCellAnchor editAs="oneCell">
    <xdr:from>
      <xdr:col>4</xdr:col>
      <xdr:colOff>371475</xdr:colOff>
      <xdr:row>0</xdr:row>
      <xdr:rowOff>9525</xdr:rowOff>
    </xdr:from>
    <xdr:to>
      <xdr:col>7</xdr:col>
      <xdr:colOff>171450</xdr:colOff>
      <xdr:row>0</xdr:row>
      <xdr:rowOff>903754</xdr:rowOff>
    </xdr:to>
    <xdr:pic>
      <xdr:nvPicPr>
        <xdr:cNvPr id="4" name="Εικόνα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95550" y="9525"/>
          <a:ext cx="1628775" cy="894229"/>
        </a:xfrm>
        <a:prstGeom prst="rect">
          <a:avLst/>
        </a:prstGeom>
      </xdr:spPr>
    </xdr:pic>
    <xdr:clientData/>
  </xdr:twoCellAnchor>
  <xdr:twoCellAnchor editAs="oneCell">
    <xdr:from>
      <xdr:col>8</xdr:col>
      <xdr:colOff>523875</xdr:colOff>
      <xdr:row>0</xdr:row>
      <xdr:rowOff>0</xdr:rowOff>
    </xdr:from>
    <xdr:to>
      <xdr:col>10</xdr:col>
      <xdr:colOff>733425</xdr:colOff>
      <xdr:row>0</xdr:row>
      <xdr:rowOff>856524</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0" y="0"/>
          <a:ext cx="1428750" cy="856524"/>
        </a:xfrm>
        <a:prstGeom prst="rect">
          <a:avLst/>
        </a:prstGeom>
      </xdr:spPr>
    </xdr:pic>
    <xdr:clientData/>
  </xdr:twoCellAnchor>
  <xdr:twoCellAnchor editAs="oneCell">
    <xdr:from>
      <xdr:col>4</xdr:col>
      <xdr:colOff>156883</xdr:colOff>
      <xdr:row>10</xdr:row>
      <xdr:rowOff>44824</xdr:rowOff>
    </xdr:from>
    <xdr:to>
      <xdr:col>7</xdr:col>
      <xdr:colOff>168398</xdr:colOff>
      <xdr:row>14</xdr:row>
      <xdr:rowOff>232576</xdr:rowOff>
    </xdr:to>
    <xdr:pic>
      <xdr:nvPicPr>
        <xdr:cNvPr id="7" name="Εικόνα 6">
          <a:extLst>
            <a:ext uri="{FF2B5EF4-FFF2-40B4-BE49-F238E27FC236}">
              <a16:creationId xmlns:a16="http://schemas.microsoft.com/office/drawing/2014/main" id="{B684DB68-7751-403A-B7B4-14399CFC8495}"/>
            </a:ext>
          </a:extLst>
        </xdr:cNvPr>
        <xdr:cNvPicPr>
          <a:picLocks noChangeAspect="1"/>
        </xdr:cNvPicPr>
      </xdr:nvPicPr>
      <xdr:blipFill>
        <a:blip xmlns:r="http://schemas.openxmlformats.org/officeDocument/2006/relationships" r:embed="rId4"/>
        <a:stretch>
          <a:fillRect/>
        </a:stretch>
      </xdr:blipFill>
      <xdr:spPr>
        <a:xfrm>
          <a:off x="2263589" y="3361765"/>
          <a:ext cx="1826868" cy="1129046"/>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4"/>
  <sheetViews>
    <sheetView showGridLines="0" tabSelected="1" view="pageBreakPreview" topLeftCell="A7" zoomScaleNormal="85" zoomScaleSheetLayoutView="100" workbookViewId="0">
      <selection activeCell="A27" sqref="A27:K27"/>
    </sheetView>
  </sheetViews>
  <sheetFormatPr defaultRowHeight="15" x14ac:dyDescent="0.25"/>
  <cols>
    <col min="1" max="1" width="4.42578125" customWidth="1"/>
    <col min="11" max="11" width="14.140625" customWidth="1"/>
  </cols>
  <sheetData>
    <row r="1" spans="1:11" ht="76.5" customHeight="1" x14ac:dyDescent="0.25"/>
    <row r="2" spans="1:11" ht="18.75" x14ac:dyDescent="0.25">
      <c r="F2" s="142"/>
      <c r="G2" s="142"/>
      <c r="H2" s="142"/>
      <c r="I2" s="142"/>
      <c r="J2" s="142"/>
      <c r="K2" s="142"/>
    </row>
    <row r="3" spans="1:11" ht="18.95" customHeight="1" x14ac:dyDescent="0.25">
      <c r="A3" s="143" t="s">
        <v>57</v>
      </c>
      <c r="B3" s="143"/>
      <c r="C3" s="143"/>
      <c r="D3" s="143"/>
      <c r="E3" s="143"/>
      <c r="F3" s="143"/>
      <c r="G3" s="143"/>
      <c r="H3" s="143"/>
      <c r="I3" s="143"/>
      <c r="J3" s="143"/>
      <c r="K3" s="143"/>
    </row>
    <row r="4" spans="1:11" ht="18.95" customHeight="1" x14ac:dyDescent="0.25">
      <c r="A4" s="144" t="s">
        <v>58</v>
      </c>
      <c r="B4" s="144"/>
      <c r="C4" s="144"/>
      <c r="D4" s="144"/>
      <c r="E4" s="144"/>
      <c r="F4" s="144"/>
      <c r="G4" s="144"/>
      <c r="H4" s="144"/>
      <c r="I4" s="144"/>
      <c r="J4" s="144"/>
      <c r="K4" s="144"/>
    </row>
    <row r="5" spans="1:11" ht="18.95" customHeight="1" x14ac:dyDescent="0.25">
      <c r="A5" s="144" t="s">
        <v>59</v>
      </c>
      <c r="B5" s="144"/>
      <c r="C5" s="144"/>
      <c r="D5" s="144"/>
      <c r="E5" s="144"/>
      <c r="F5" s="144"/>
      <c r="G5" s="144"/>
      <c r="H5" s="144"/>
      <c r="I5" s="144"/>
      <c r="J5" s="144"/>
      <c r="K5" s="144"/>
    </row>
    <row r="6" spans="1:11" ht="36" customHeight="1" x14ac:dyDescent="0.25">
      <c r="A6" s="144" t="s">
        <v>60</v>
      </c>
      <c r="B6" s="144"/>
      <c r="C6" s="144"/>
      <c r="D6" s="144"/>
      <c r="E6" s="144"/>
      <c r="F6" s="144"/>
      <c r="G6" s="144"/>
      <c r="H6" s="144"/>
      <c r="I6" s="144"/>
      <c r="J6" s="144"/>
      <c r="K6" s="144"/>
    </row>
    <row r="7" spans="1:11" ht="18.95" customHeight="1" x14ac:dyDescent="0.25">
      <c r="A7" s="11"/>
      <c r="B7" s="11"/>
      <c r="C7" s="11"/>
      <c r="D7" s="11"/>
      <c r="E7" s="11"/>
      <c r="F7" s="11"/>
      <c r="G7" s="11"/>
      <c r="H7" s="11"/>
      <c r="I7" s="11"/>
      <c r="J7" s="11"/>
      <c r="K7" s="11"/>
    </row>
    <row r="8" spans="1:11" ht="18.95" customHeight="1" x14ac:dyDescent="0.25">
      <c r="A8" s="145" t="s">
        <v>177</v>
      </c>
      <c r="B8" s="145"/>
      <c r="C8" s="145"/>
      <c r="D8" s="145"/>
      <c r="E8" s="145"/>
      <c r="F8" s="145"/>
      <c r="G8" s="145"/>
      <c r="H8" s="145"/>
      <c r="I8" s="145"/>
      <c r="J8" s="145"/>
      <c r="K8" s="145"/>
    </row>
    <row r="9" spans="1:11" ht="18.95" customHeight="1" x14ac:dyDescent="0.25">
      <c r="A9" s="145" t="s">
        <v>178</v>
      </c>
      <c r="B9" s="145"/>
      <c r="C9" s="145"/>
      <c r="D9" s="145"/>
      <c r="E9" s="145"/>
      <c r="F9" s="145"/>
      <c r="G9" s="145"/>
      <c r="H9" s="145"/>
      <c r="I9" s="145"/>
      <c r="J9" s="145"/>
      <c r="K9" s="145"/>
    </row>
    <row r="10" spans="1:11" ht="18.95" customHeight="1" x14ac:dyDescent="0.25">
      <c r="A10" s="18"/>
      <c r="B10" s="18"/>
      <c r="C10" s="18"/>
      <c r="D10" s="18"/>
      <c r="E10" s="18"/>
      <c r="F10" s="18"/>
      <c r="G10" s="18"/>
      <c r="H10" s="18"/>
      <c r="I10" s="18"/>
      <c r="J10" s="18"/>
      <c r="K10" s="18"/>
    </row>
    <row r="11" spans="1:11" ht="18.95" customHeight="1" x14ac:dyDescent="0.25">
      <c r="A11" s="18"/>
      <c r="B11" s="18"/>
      <c r="C11" s="18"/>
      <c r="D11" s="18"/>
      <c r="E11" s="18"/>
      <c r="F11" s="18"/>
      <c r="G11" s="18"/>
      <c r="H11" s="18"/>
      <c r="I11" s="18"/>
      <c r="J11" s="18"/>
      <c r="K11" s="18"/>
    </row>
    <row r="12" spans="1:11" ht="18.95" customHeight="1" x14ac:dyDescent="0.25">
      <c r="A12" s="18"/>
      <c r="B12" s="18"/>
      <c r="C12" s="18"/>
      <c r="D12" s="18"/>
      <c r="E12" s="18"/>
      <c r="F12" s="18"/>
      <c r="G12" s="18"/>
      <c r="H12" s="18"/>
      <c r="I12" s="18"/>
      <c r="J12" s="18"/>
      <c r="K12" s="18"/>
    </row>
    <row r="13" spans="1:11" ht="18.95" customHeight="1" x14ac:dyDescent="0.25">
      <c r="A13" s="18"/>
      <c r="B13" s="18"/>
      <c r="C13" s="18"/>
      <c r="D13" s="18"/>
      <c r="E13" s="18"/>
      <c r="F13" s="18"/>
      <c r="G13" s="18"/>
      <c r="H13" s="18"/>
      <c r="I13" s="18"/>
      <c r="J13" s="18"/>
      <c r="K13" s="18"/>
    </row>
    <row r="14" spans="1:11" ht="18.95" customHeight="1" x14ac:dyDescent="0.25">
      <c r="A14" s="18"/>
      <c r="B14" s="18"/>
      <c r="C14" s="18"/>
      <c r="D14" s="18"/>
      <c r="E14" s="18"/>
      <c r="F14" s="18"/>
      <c r="G14" s="18"/>
      <c r="H14" s="18"/>
      <c r="I14" s="18"/>
      <c r="J14" s="18"/>
      <c r="K14" s="18"/>
    </row>
    <row r="15" spans="1:11" ht="18.95" customHeight="1" x14ac:dyDescent="0.25">
      <c r="A15" s="18"/>
      <c r="B15" s="18"/>
      <c r="C15" s="18"/>
      <c r="D15" s="18"/>
      <c r="E15" s="18"/>
      <c r="F15" s="18"/>
      <c r="G15" s="18"/>
      <c r="H15" s="18"/>
      <c r="I15" s="18"/>
      <c r="J15" s="18"/>
      <c r="K15" s="18"/>
    </row>
    <row r="16" spans="1:11" ht="18" customHeight="1" x14ac:dyDescent="0.25">
      <c r="A16" s="10"/>
      <c r="B16" s="10"/>
      <c r="C16" s="10"/>
      <c r="D16" s="10"/>
      <c r="E16" s="10"/>
      <c r="F16" s="10"/>
      <c r="G16" s="10"/>
      <c r="H16" s="10"/>
      <c r="I16" s="10"/>
      <c r="J16" s="10"/>
      <c r="K16" s="10"/>
    </row>
    <row r="17" spans="1:12" s="35" customFormat="1" ht="24.6" customHeight="1" x14ac:dyDescent="0.25">
      <c r="A17" s="146" t="s">
        <v>61</v>
      </c>
      <c r="B17" s="146"/>
      <c r="C17" s="146"/>
      <c r="D17" s="146"/>
      <c r="E17" s="146"/>
      <c r="F17" s="146"/>
      <c r="G17" s="146"/>
      <c r="H17" s="146"/>
      <c r="I17" s="146"/>
      <c r="J17" s="146"/>
      <c r="K17" s="146"/>
      <c r="L17" s="34"/>
    </row>
    <row r="18" spans="1:12" s="35" customFormat="1" ht="50.45" customHeight="1" x14ac:dyDescent="0.25">
      <c r="A18" s="141" t="s">
        <v>179</v>
      </c>
      <c r="B18" s="141"/>
      <c r="C18" s="141"/>
      <c r="D18" s="141"/>
      <c r="E18" s="141"/>
      <c r="F18" s="141"/>
      <c r="G18" s="141"/>
      <c r="H18" s="141"/>
      <c r="I18" s="141"/>
      <c r="J18" s="141"/>
      <c r="K18" s="141"/>
    </row>
    <row r="19" spans="1:12" s="35" customFormat="1" ht="33.75" customHeight="1" x14ac:dyDescent="0.25">
      <c r="A19" s="38" t="s">
        <v>180</v>
      </c>
      <c r="B19" s="140" t="s">
        <v>181</v>
      </c>
      <c r="C19" s="140"/>
      <c r="D19" s="140"/>
      <c r="E19" s="140"/>
      <c r="F19" s="140"/>
      <c r="G19" s="140"/>
      <c r="H19" s="140"/>
      <c r="I19" s="140"/>
      <c r="J19" s="140"/>
      <c r="K19" s="140"/>
    </row>
    <row r="20" spans="1:12" s="35" customFormat="1" x14ac:dyDescent="0.25">
      <c r="A20" s="38"/>
      <c r="B20" s="39"/>
      <c r="C20" s="39"/>
      <c r="D20" s="39"/>
      <c r="E20" s="39"/>
      <c r="F20" s="39"/>
      <c r="G20" s="39"/>
      <c r="H20" s="39"/>
      <c r="I20" s="39"/>
      <c r="J20" s="39"/>
      <c r="K20" s="39"/>
    </row>
    <row r="22" spans="1:12" s="35" customFormat="1" ht="50.45" customHeight="1" x14ac:dyDescent="0.25">
      <c r="A22" s="141" t="s">
        <v>182</v>
      </c>
      <c r="B22" s="141"/>
      <c r="C22" s="141"/>
      <c r="D22" s="141"/>
      <c r="E22" s="141"/>
      <c r="F22" s="141"/>
      <c r="G22" s="141"/>
      <c r="H22" s="141"/>
      <c r="I22" s="141"/>
      <c r="J22" s="141"/>
      <c r="K22" s="141"/>
    </row>
    <row r="23" spans="1:12" s="35" customFormat="1" x14ac:dyDescent="0.25">
      <c r="A23" s="36"/>
      <c r="B23" s="36"/>
      <c r="C23" s="36"/>
      <c r="D23" s="36"/>
      <c r="E23" s="36"/>
      <c r="F23" s="36"/>
      <c r="G23" s="36"/>
      <c r="H23" s="36"/>
      <c r="I23" s="36"/>
      <c r="J23" s="36"/>
      <c r="K23" s="36"/>
    </row>
    <row r="24" spans="1:12" s="35" customFormat="1" x14ac:dyDescent="0.25">
      <c r="A24" s="37"/>
      <c r="B24" s="140"/>
      <c r="C24" s="140"/>
      <c r="D24" s="140"/>
      <c r="E24" s="140"/>
      <c r="F24" s="140"/>
      <c r="G24" s="140"/>
      <c r="H24" s="140"/>
      <c r="I24" s="140"/>
      <c r="J24" s="140"/>
      <c r="K24" s="140"/>
    </row>
  </sheetData>
  <protectedRanges>
    <protectedRange algorithmName="SHA-512" hashValue="zvZfh3pgvVy8ANPNE3xZzRB2jtyef0d0eLefPJUGKzZ33PA9ZWLyOxjI/z7MItVk6ktSjtLyYyUWV1l9fJjJ6A==" saltValue="dBjICa766jcup8h4AaUi2A==" spinCount="100000" sqref="A19:K20 A22:K24 A18:K18" name="Περιοχή1"/>
  </protectedRanges>
  <mergeCells count="12">
    <mergeCell ref="B19:K19"/>
    <mergeCell ref="A22:K22"/>
    <mergeCell ref="B24:K24"/>
    <mergeCell ref="F2:K2"/>
    <mergeCell ref="A3:K3"/>
    <mergeCell ref="A4:K4"/>
    <mergeCell ref="A5:K5"/>
    <mergeCell ref="A6:K6"/>
    <mergeCell ref="A8:K8"/>
    <mergeCell ref="A9:K9"/>
    <mergeCell ref="A18:K18"/>
    <mergeCell ref="A17:K17"/>
  </mergeCells>
  <printOptions horizontalCentered="1"/>
  <pageMargins left="0.70866141732283472" right="0.70866141732283472" top="0.74803149606299213" bottom="0.74803149606299213" header="0.31496062992125984" footer="0.31496062992125984"/>
  <pageSetup paperSize="9" scale="86" fitToHeight="0" orientation="portrait" r:id="rId1"/>
  <headerFooter>
    <oddFooter>&amp;L&amp;9&amp;F&amp;CΑΧΑΪΑ Α.Ε.&amp;R&amp;9&amp;P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S14"/>
  <sheetViews>
    <sheetView showGridLines="0" view="pageBreakPreview" zoomScale="60" zoomScaleNormal="100" workbookViewId="0">
      <selection activeCell="A27" sqref="A27:K27"/>
    </sheetView>
  </sheetViews>
  <sheetFormatPr defaultColWidth="9.140625" defaultRowHeight="15" x14ac:dyDescent="0.25"/>
  <cols>
    <col min="1" max="1" width="5.42578125" style="1" customWidth="1"/>
    <col min="2" max="2" width="18.7109375" style="1" customWidth="1"/>
    <col min="3" max="3" width="27.7109375" style="1" customWidth="1"/>
    <col min="4" max="4" width="9.28515625" style="1" bestFit="1" customWidth="1"/>
    <col min="5" max="6" width="5.7109375" style="1" customWidth="1"/>
    <col min="7" max="7" width="9.28515625" style="1" customWidth="1"/>
    <col min="8" max="18" width="5.7109375" style="1" customWidth="1"/>
    <col min="19" max="19" width="12.140625" style="2" customWidth="1"/>
    <col min="20" max="207" width="9.140625" style="1"/>
    <col min="208" max="208" width="3.85546875" style="1" customWidth="1"/>
    <col min="209" max="209" width="22" style="1" customWidth="1"/>
    <col min="210" max="257" width="1.28515625" style="1" customWidth="1"/>
    <col min="258" max="258" width="8.85546875" style="1" bestFit="1" customWidth="1"/>
    <col min="259" max="463" width="9.140625" style="1"/>
    <col min="464" max="464" width="3.85546875" style="1" customWidth="1"/>
    <col min="465" max="465" width="22" style="1" customWidth="1"/>
    <col min="466" max="513" width="1.28515625" style="1" customWidth="1"/>
    <col min="514" max="514" width="8.85546875" style="1" bestFit="1" customWidth="1"/>
    <col min="515" max="719" width="9.140625" style="1"/>
    <col min="720" max="720" width="3.85546875" style="1" customWidth="1"/>
    <col min="721" max="721" width="22" style="1" customWidth="1"/>
    <col min="722" max="769" width="1.28515625" style="1" customWidth="1"/>
    <col min="770" max="770" width="8.85546875" style="1" bestFit="1" customWidth="1"/>
    <col min="771" max="975" width="9.140625" style="1"/>
    <col min="976" max="976" width="3.85546875" style="1" customWidth="1"/>
    <col min="977" max="977" width="22" style="1" customWidth="1"/>
    <col min="978" max="1025" width="1.28515625" style="1" customWidth="1"/>
    <col min="1026" max="1026" width="8.85546875" style="1" bestFit="1" customWidth="1"/>
    <col min="1027" max="1231" width="9.140625" style="1"/>
    <col min="1232" max="1232" width="3.85546875" style="1" customWidth="1"/>
    <col min="1233" max="1233" width="22" style="1" customWidth="1"/>
    <col min="1234" max="1281" width="1.28515625" style="1" customWidth="1"/>
    <col min="1282" max="1282" width="8.85546875" style="1" bestFit="1" customWidth="1"/>
    <col min="1283" max="1487" width="9.140625" style="1"/>
    <col min="1488" max="1488" width="3.85546875" style="1" customWidth="1"/>
    <col min="1489" max="1489" width="22" style="1" customWidth="1"/>
    <col min="1490" max="1537" width="1.28515625" style="1" customWidth="1"/>
    <col min="1538" max="1538" width="8.85546875" style="1" bestFit="1" customWidth="1"/>
    <col min="1539" max="1743" width="9.140625" style="1"/>
    <col min="1744" max="1744" width="3.85546875" style="1" customWidth="1"/>
    <col min="1745" max="1745" width="22" style="1" customWidth="1"/>
    <col min="1746" max="1793" width="1.28515625" style="1" customWidth="1"/>
    <col min="1794" max="1794" width="8.85546875" style="1" bestFit="1" customWidth="1"/>
    <col min="1795" max="1999" width="9.140625" style="1"/>
    <col min="2000" max="2000" width="3.85546875" style="1" customWidth="1"/>
    <col min="2001" max="2001" width="22" style="1" customWidth="1"/>
    <col min="2002" max="2049" width="1.28515625" style="1" customWidth="1"/>
    <col min="2050" max="2050" width="8.85546875" style="1" bestFit="1" customWidth="1"/>
    <col min="2051" max="2255" width="9.140625" style="1"/>
    <col min="2256" max="2256" width="3.85546875" style="1" customWidth="1"/>
    <col min="2257" max="2257" width="22" style="1" customWidth="1"/>
    <col min="2258" max="2305" width="1.28515625" style="1" customWidth="1"/>
    <col min="2306" max="2306" width="8.85546875" style="1" bestFit="1" customWidth="1"/>
    <col min="2307" max="2511" width="9.140625" style="1"/>
    <col min="2512" max="2512" width="3.85546875" style="1" customWidth="1"/>
    <col min="2513" max="2513" width="22" style="1" customWidth="1"/>
    <col min="2514" max="2561" width="1.28515625" style="1" customWidth="1"/>
    <col min="2562" max="2562" width="8.85546875" style="1" bestFit="1" customWidth="1"/>
    <col min="2563" max="2767" width="9.140625" style="1"/>
    <col min="2768" max="2768" width="3.85546875" style="1" customWidth="1"/>
    <col min="2769" max="2769" width="22" style="1" customWidth="1"/>
    <col min="2770" max="2817" width="1.28515625" style="1" customWidth="1"/>
    <col min="2818" max="2818" width="8.85546875" style="1" bestFit="1" customWidth="1"/>
    <col min="2819" max="3023" width="9.140625" style="1"/>
    <col min="3024" max="3024" width="3.85546875" style="1" customWidth="1"/>
    <col min="3025" max="3025" width="22" style="1" customWidth="1"/>
    <col min="3026" max="3073" width="1.28515625" style="1" customWidth="1"/>
    <col min="3074" max="3074" width="8.85546875" style="1" bestFit="1" customWidth="1"/>
    <col min="3075" max="3279" width="9.140625" style="1"/>
    <col min="3280" max="3280" width="3.85546875" style="1" customWidth="1"/>
    <col min="3281" max="3281" width="22" style="1" customWidth="1"/>
    <col min="3282" max="3329" width="1.28515625" style="1" customWidth="1"/>
    <col min="3330" max="3330" width="8.85546875" style="1" bestFit="1" customWidth="1"/>
    <col min="3331" max="3535" width="9.140625" style="1"/>
    <col min="3536" max="3536" width="3.85546875" style="1" customWidth="1"/>
    <col min="3537" max="3537" width="22" style="1" customWidth="1"/>
    <col min="3538" max="3585" width="1.28515625" style="1" customWidth="1"/>
    <col min="3586" max="3586" width="8.85546875" style="1" bestFit="1" customWidth="1"/>
    <col min="3587" max="3791" width="9.140625" style="1"/>
    <col min="3792" max="3792" width="3.85546875" style="1" customWidth="1"/>
    <col min="3793" max="3793" width="22" style="1" customWidth="1"/>
    <col min="3794" max="3841" width="1.28515625" style="1" customWidth="1"/>
    <col min="3842" max="3842" width="8.85546875" style="1" bestFit="1" customWidth="1"/>
    <col min="3843" max="4047" width="9.140625" style="1"/>
    <col min="4048" max="4048" width="3.85546875" style="1" customWidth="1"/>
    <col min="4049" max="4049" width="22" style="1" customWidth="1"/>
    <col min="4050" max="4097" width="1.28515625" style="1" customWidth="1"/>
    <col min="4098" max="4098" width="8.85546875" style="1" bestFit="1" customWidth="1"/>
    <col min="4099" max="4303" width="9.140625" style="1"/>
    <col min="4304" max="4304" width="3.85546875" style="1" customWidth="1"/>
    <col min="4305" max="4305" width="22" style="1" customWidth="1"/>
    <col min="4306" max="4353" width="1.28515625" style="1" customWidth="1"/>
    <col min="4354" max="4354" width="8.85546875" style="1" bestFit="1" customWidth="1"/>
    <col min="4355" max="4559" width="9.140625" style="1"/>
    <col min="4560" max="4560" width="3.85546875" style="1" customWidth="1"/>
    <col min="4561" max="4561" width="22" style="1" customWidth="1"/>
    <col min="4562" max="4609" width="1.28515625" style="1" customWidth="1"/>
    <col min="4610" max="4610" width="8.85546875" style="1" bestFit="1" customWidth="1"/>
    <col min="4611" max="4815" width="9.140625" style="1"/>
    <col min="4816" max="4816" width="3.85546875" style="1" customWidth="1"/>
    <col min="4817" max="4817" width="22" style="1" customWidth="1"/>
    <col min="4818" max="4865" width="1.28515625" style="1" customWidth="1"/>
    <col min="4866" max="4866" width="8.85546875" style="1" bestFit="1" customWidth="1"/>
    <col min="4867" max="5071" width="9.140625" style="1"/>
    <col min="5072" max="5072" width="3.85546875" style="1" customWidth="1"/>
    <col min="5073" max="5073" width="22" style="1" customWidth="1"/>
    <col min="5074" max="5121" width="1.28515625" style="1" customWidth="1"/>
    <col min="5122" max="5122" width="8.85546875" style="1" bestFit="1" customWidth="1"/>
    <col min="5123" max="5327" width="9.140625" style="1"/>
    <col min="5328" max="5328" width="3.85546875" style="1" customWidth="1"/>
    <col min="5329" max="5329" width="22" style="1" customWidth="1"/>
    <col min="5330" max="5377" width="1.28515625" style="1" customWidth="1"/>
    <col min="5378" max="5378" width="8.85546875" style="1" bestFit="1" customWidth="1"/>
    <col min="5379" max="5583" width="9.140625" style="1"/>
    <col min="5584" max="5584" width="3.85546875" style="1" customWidth="1"/>
    <col min="5585" max="5585" width="22" style="1" customWidth="1"/>
    <col min="5586" max="5633" width="1.28515625" style="1" customWidth="1"/>
    <col min="5634" max="5634" width="8.85546875" style="1" bestFit="1" customWidth="1"/>
    <col min="5635" max="5839" width="9.140625" style="1"/>
    <col min="5840" max="5840" width="3.85546875" style="1" customWidth="1"/>
    <col min="5841" max="5841" width="22" style="1" customWidth="1"/>
    <col min="5842" max="5889" width="1.28515625" style="1" customWidth="1"/>
    <col min="5890" max="5890" width="8.85546875" style="1" bestFit="1" customWidth="1"/>
    <col min="5891" max="6095" width="9.140625" style="1"/>
    <col min="6096" max="6096" width="3.85546875" style="1" customWidth="1"/>
    <col min="6097" max="6097" width="22" style="1" customWidth="1"/>
    <col min="6098" max="6145" width="1.28515625" style="1" customWidth="1"/>
    <col min="6146" max="6146" width="8.85546875" style="1" bestFit="1" customWidth="1"/>
    <col min="6147" max="6351" width="9.140625" style="1"/>
    <col min="6352" max="6352" width="3.85546875" style="1" customWidth="1"/>
    <col min="6353" max="6353" width="22" style="1" customWidth="1"/>
    <col min="6354" max="6401" width="1.28515625" style="1" customWidth="1"/>
    <col min="6402" max="6402" width="8.85546875" style="1" bestFit="1" customWidth="1"/>
    <col min="6403" max="6607" width="9.140625" style="1"/>
    <col min="6608" max="6608" width="3.85546875" style="1" customWidth="1"/>
    <col min="6609" max="6609" width="22" style="1" customWidth="1"/>
    <col min="6610" max="6657" width="1.28515625" style="1" customWidth="1"/>
    <col min="6658" max="6658" width="8.85546875" style="1" bestFit="1" customWidth="1"/>
    <col min="6659" max="6863" width="9.140625" style="1"/>
    <col min="6864" max="6864" width="3.85546875" style="1" customWidth="1"/>
    <col min="6865" max="6865" width="22" style="1" customWidth="1"/>
    <col min="6866" max="6913" width="1.28515625" style="1" customWidth="1"/>
    <col min="6914" max="6914" width="8.85546875" style="1" bestFit="1" customWidth="1"/>
    <col min="6915" max="7119" width="9.140625" style="1"/>
    <col min="7120" max="7120" width="3.85546875" style="1" customWidth="1"/>
    <col min="7121" max="7121" width="22" style="1" customWidth="1"/>
    <col min="7122" max="7169" width="1.28515625" style="1" customWidth="1"/>
    <col min="7170" max="7170" width="8.85546875" style="1" bestFit="1" customWidth="1"/>
    <col min="7171" max="7375" width="9.140625" style="1"/>
    <col min="7376" max="7376" width="3.85546875" style="1" customWidth="1"/>
    <col min="7377" max="7377" width="22" style="1" customWidth="1"/>
    <col min="7378" max="7425" width="1.28515625" style="1" customWidth="1"/>
    <col min="7426" max="7426" width="8.85546875" style="1" bestFit="1" customWidth="1"/>
    <col min="7427" max="7631" width="9.140625" style="1"/>
    <col min="7632" max="7632" width="3.85546875" style="1" customWidth="1"/>
    <col min="7633" max="7633" width="22" style="1" customWidth="1"/>
    <col min="7634" max="7681" width="1.28515625" style="1" customWidth="1"/>
    <col min="7682" max="7682" width="8.85546875" style="1" bestFit="1" customWidth="1"/>
    <col min="7683" max="7887" width="9.140625" style="1"/>
    <col min="7888" max="7888" width="3.85546875" style="1" customWidth="1"/>
    <col min="7889" max="7889" width="22" style="1" customWidth="1"/>
    <col min="7890" max="7937" width="1.28515625" style="1" customWidth="1"/>
    <col min="7938" max="7938" width="8.85546875" style="1" bestFit="1" customWidth="1"/>
    <col min="7939" max="8143" width="9.140625" style="1"/>
    <col min="8144" max="8144" width="3.85546875" style="1" customWidth="1"/>
    <col min="8145" max="8145" width="22" style="1" customWidth="1"/>
    <col min="8146" max="8193" width="1.28515625" style="1" customWidth="1"/>
    <col min="8194" max="8194" width="8.85546875" style="1" bestFit="1" customWidth="1"/>
    <col min="8195" max="8399" width="9.140625" style="1"/>
    <col min="8400" max="8400" width="3.85546875" style="1" customWidth="1"/>
    <col min="8401" max="8401" width="22" style="1" customWidth="1"/>
    <col min="8402" max="8449" width="1.28515625" style="1" customWidth="1"/>
    <col min="8450" max="8450" width="8.85546875" style="1" bestFit="1" customWidth="1"/>
    <col min="8451" max="8655" width="9.140625" style="1"/>
    <col min="8656" max="8656" width="3.85546875" style="1" customWidth="1"/>
    <col min="8657" max="8657" width="22" style="1" customWidth="1"/>
    <col min="8658" max="8705" width="1.28515625" style="1" customWidth="1"/>
    <col min="8706" max="8706" width="8.85546875" style="1" bestFit="1" customWidth="1"/>
    <col min="8707" max="8911" width="9.140625" style="1"/>
    <col min="8912" max="8912" width="3.85546875" style="1" customWidth="1"/>
    <col min="8913" max="8913" width="22" style="1" customWidth="1"/>
    <col min="8914" max="8961" width="1.28515625" style="1" customWidth="1"/>
    <col min="8962" max="8962" width="8.85546875" style="1" bestFit="1" customWidth="1"/>
    <col min="8963" max="9167" width="9.140625" style="1"/>
    <col min="9168" max="9168" width="3.85546875" style="1" customWidth="1"/>
    <col min="9169" max="9169" width="22" style="1" customWidth="1"/>
    <col min="9170" max="9217" width="1.28515625" style="1" customWidth="1"/>
    <col min="9218" max="9218" width="8.85546875" style="1" bestFit="1" customWidth="1"/>
    <col min="9219" max="9423" width="9.140625" style="1"/>
    <col min="9424" max="9424" width="3.85546875" style="1" customWidth="1"/>
    <col min="9425" max="9425" width="22" style="1" customWidth="1"/>
    <col min="9426" max="9473" width="1.28515625" style="1" customWidth="1"/>
    <col min="9474" max="9474" width="8.85546875" style="1" bestFit="1" customWidth="1"/>
    <col min="9475" max="9679" width="9.140625" style="1"/>
    <col min="9680" max="9680" width="3.85546875" style="1" customWidth="1"/>
    <col min="9681" max="9681" width="22" style="1" customWidth="1"/>
    <col min="9682" max="9729" width="1.28515625" style="1" customWidth="1"/>
    <col min="9730" max="9730" width="8.85546875" style="1" bestFit="1" customWidth="1"/>
    <col min="9731" max="9935" width="9.140625" style="1"/>
    <col min="9936" max="9936" width="3.85546875" style="1" customWidth="1"/>
    <col min="9937" max="9937" width="22" style="1" customWidth="1"/>
    <col min="9938" max="9985" width="1.28515625" style="1" customWidth="1"/>
    <col min="9986" max="9986" width="8.85546875" style="1" bestFit="1" customWidth="1"/>
    <col min="9987" max="10191" width="9.140625" style="1"/>
    <col min="10192" max="10192" width="3.85546875" style="1" customWidth="1"/>
    <col min="10193" max="10193" width="22" style="1" customWidth="1"/>
    <col min="10194" max="10241" width="1.28515625" style="1" customWidth="1"/>
    <col min="10242" max="10242" width="8.85546875" style="1" bestFit="1" customWidth="1"/>
    <col min="10243" max="10447" width="9.140625" style="1"/>
    <col min="10448" max="10448" width="3.85546875" style="1" customWidth="1"/>
    <col min="10449" max="10449" width="22" style="1" customWidth="1"/>
    <col min="10450" max="10497" width="1.28515625" style="1" customWidth="1"/>
    <col min="10498" max="10498" width="8.85546875" style="1" bestFit="1" customWidth="1"/>
    <col min="10499" max="10703" width="9.140625" style="1"/>
    <col min="10704" max="10704" width="3.85546875" style="1" customWidth="1"/>
    <col min="10705" max="10705" width="22" style="1" customWidth="1"/>
    <col min="10706" max="10753" width="1.28515625" style="1" customWidth="1"/>
    <col min="10754" max="10754" width="8.85546875" style="1" bestFit="1" customWidth="1"/>
    <col min="10755" max="10959" width="9.140625" style="1"/>
    <col min="10960" max="10960" width="3.85546875" style="1" customWidth="1"/>
    <col min="10961" max="10961" width="22" style="1" customWidth="1"/>
    <col min="10962" max="11009" width="1.28515625" style="1" customWidth="1"/>
    <col min="11010" max="11010" width="8.85546875" style="1" bestFit="1" customWidth="1"/>
    <col min="11011" max="11215" width="9.140625" style="1"/>
    <col min="11216" max="11216" width="3.85546875" style="1" customWidth="1"/>
    <col min="11217" max="11217" width="22" style="1" customWidth="1"/>
    <col min="11218" max="11265" width="1.28515625" style="1" customWidth="1"/>
    <col min="11266" max="11266" width="8.85546875" style="1" bestFit="1" customWidth="1"/>
    <col min="11267" max="11471" width="9.140625" style="1"/>
    <col min="11472" max="11472" width="3.85546875" style="1" customWidth="1"/>
    <col min="11473" max="11473" width="22" style="1" customWidth="1"/>
    <col min="11474" max="11521" width="1.28515625" style="1" customWidth="1"/>
    <col min="11522" max="11522" width="8.85546875" style="1" bestFit="1" customWidth="1"/>
    <col min="11523" max="11727" width="9.140625" style="1"/>
    <col min="11728" max="11728" width="3.85546875" style="1" customWidth="1"/>
    <col min="11729" max="11729" width="22" style="1" customWidth="1"/>
    <col min="11730" max="11777" width="1.28515625" style="1" customWidth="1"/>
    <col min="11778" max="11778" width="8.85546875" style="1" bestFit="1" customWidth="1"/>
    <col min="11779" max="11983" width="9.140625" style="1"/>
    <col min="11984" max="11984" width="3.85546875" style="1" customWidth="1"/>
    <col min="11985" max="11985" width="22" style="1" customWidth="1"/>
    <col min="11986" max="12033" width="1.28515625" style="1" customWidth="1"/>
    <col min="12034" max="12034" width="8.85546875" style="1" bestFit="1" customWidth="1"/>
    <col min="12035" max="12239" width="9.140625" style="1"/>
    <col min="12240" max="12240" width="3.85546875" style="1" customWidth="1"/>
    <col min="12241" max="12241" width="22" style="1" customWidth="1"/>
    <col min="12242" max="12289" width="1.28515625" style="1" customWidth="1"/>
    <col min="12290" max="12290" width="8.85546875" style="1" bestFit="1" customWidth="1"/>
    <col min="12291" max="12495" width="9.140625" style="1"/>
    <col min="12496" max="12496" width="3.85546875" style="1" customWidth="1"/>
    <col min="12497" max="12497" width="22" style="1" customWidth="1"/>
    <col min="12498" max="12545" width="1.28515625" style="1" customWidth="1"/>
    <col min="12546" max="12546" width="8.85546875" style="1" bestFit="1" customWidth="1"/>
    <col min="12547" max="12751" width="9.140625" style="1"/>
    <col min="12752" max="12752" width="3.85546875" style="1" customWidth="1"/>
    <col min="12753" max="12753" width="22" style="1" customWidth="1"/>
    <col min="12754" max="12801" width="1.28515625" style="1" customWidth="1"/>
    <col min="12802" max="12802" width="8.85546875" style="1" bestFit="1" customWidth="1"/>
    <col min="12803" max="13007" width="9.140625" style="1"/>
    <col min="13008" max="13008" width="3.85546875" style="1" customWidth="1"/>
    <col min="13009" max="13009" width="22" style="1" customWidth="1"/>
    <col min="13010" max="13057" width="1.28515625" style="1" customWidth="1"/>
    <col min="13058" max="13058" width="8.85546875" style="1" bestFit="1" customWidth="1"/>
    <col min="13059" max="13263" width="9.140625" style="1"/>
    <col min="13264" max="13264" width="3.85546875" style="1" customWidth="1"/>
    <col min="13265" max="13265" width="22" style="1" customWidth="1"/>
    <col min="13266" max="13313" width="1.28515625" style="1" customWidth="1"/>
    <col min="13314" max="13314" width="8.85546875" style="1" bestFit="1" customWidth="1"/>
    <col min="13315" max="13519" width="9.140625" style="1"/>
    <col min="13520" max="13520" width="3.85546875" style="1" customWidth="1"/>
    <col min="13521" max="13521" width="22" style="1" customWidth="1"/>
    <col min="13522" max="13569" width="1.28515625" style="1" customWidth="1"/>
    <col min="13570" max="13570" width="8.85546875" style="1" bestFit="1" customWidth="1"/>
    <col min="13571" max="13775" width="9.140625" style="1"/>
    <col min="13776" max="13776" width="3.85546875" style="1" customWidth="1"/>
    <col min="13777" max="13777" width="22" style="1" customWidth="1"/>
    <col min="13778" max="13825" width="1.28515625" style="1" customWidth="1"/>
    <col min="13826" max="13826" width="8.85546875" style="1" bestFit="1" customWidth="1"/>
    <col min="13827" max="14031" width="9.140625" style="1"/>
    <col min="14032" max="14032" width="3.85546875" style="1" customWidth="1"/>
    <col min="14033" max="14033" width="22" style="1" customWidth="1"/>
    <col min="14034" max="14081" width="1.28515625" style="1" customWidth="1"/>
    <col min="14082" max="14082" width="8.85546875" style="1" bestFit="1" customWidth="1"/>
    <col min="14083" max="14287" width="9.140625" style="1"/>
    <col min="14288" max="14288" width="3.85546875" style="1" customWidth="1"/>
    <col min="14289" max="14289" width="22" style="1" customWidth="1"/>
    <col min="14290" max="14337" width="1.28515625" style="1" customWidth="1"/>
    <col min="14338" max="14338" width="8.85546875" style="1" bestFit="1" customWidth="1"/>
    <col min="14339" max="14543" width="9.140625" style="1"/>
    <col min="14544" max="14544" width="3.85546875" style="1" customWidth="1"/>
    <col min="14545" max="14545" width="22" style="1" customWidth="1"/>
    <col min="14546" max="14593" width="1.28515625" style="1" customWidth="1"/>
    <col min="14594" max="14594" width="8.85546875" style="1" bestFit="1" customWidth="1"/>
    <col min="14595" max="14799" width="9.140625" style="1"/>
    <col min="14800" max="14800" width="3.85546875" style="1" customWidth="1"/>
    <col min="14801" max="14801" width="22" style="1" customWidth="1"/>
    <col min="14802" max="14849" width="1.28515625" style="1" customWidth="1"/>
    <col min="14850" max="14850" width="8.85546875" style="1" bestFit="1" customWidth="1"/>
    <col min="14851" max="15055" width="9.140625" style="1"/>
    <col min="15056" max="15056" width="3.85546875" style="1" customWidth="1"/>
    <col min="15057" max="15057" width="22" style="1" customWidth="1"/>
    <col min="15058" max="15105" width="1.28515625" style="1" customWidth="1"/>
    <col min="15106" max="15106" width="8.85546875" style="1" bestFit="1" customWidth="1"/>
    <col min="15107" max="15311" width="9.140625" style="1"/>
    <col min="15312" max="15312" width="3.85546875" style="1" customWidth="1"/>
    <col min="15313" max="15313" width="22" style="1" customWidth="1"/>
    <col min="15314" max="15361" width="1.28515625" style="1" customWidth="1"/>
    <col min="15362" max="15362" width="8.85546875" style="1" bestFit="1" customWidth="1"/>
    <col min="15363" max="15567" width="9.140625" style="1"/>
    <col min="15568" max="15568" width="3.85546875" style="1" customWidth="1"/>
    <col min="15569" max="15569" width="22" style="1" customWidth="1"/>
    <col min="15570" max="15617" width="1.28515625" style="1" customWidth="1"/>
    <col min="15618" max="15618" width="8.85546875" style="1" bestFit="1" customWidth="1"/>
    <col min="15619" max="15823" width="9.140625" style="1"/>
    <col min="15824" max="15824" width="3.85546875" style="1" customWidth="1"/>
    <col min="15825" max="15825" width="22" style="1" customWidth="1"/>
    <col min="15826" max="15873" width="1.28515625" style="1" customWidth="1"/>
    <col min="15874" max="15874" width="8.85546875" style="1" bestFit="1" customWidth="1"/>
    <col min="15875" max="16079" width="9.140625" style="1"/>
    <col min="16080" max="16080" width="3.85546875" style="1" customWidth="1"/>
    <col min="16081" max="16081" width="22" style="1" customWidth="1"/>
    <col min="16082" max="16129" width="1.28515625" style="1" customWidth="1"/>
    <col min="16130" max="16130" width="8.85546875" style="1" bestFit="1" customWidth="1"/>
    <col min="16131" max="16384" width="9.140625" style="1"/>
  </cols>
  <sheetData>
    <row r="2" spans="1:19" ht="22.5" customHeight="1" thickBot="1" x14ac:dyDescent="0.3">
      <c r="A2" s="212" t="s">
        <v>204</v>
      </c>
      <c r="B2" s="213"/>
      <c r="C2" s="213"/>
      <c r="D2" s="213"/>
      <c r="E2" s="213"/>
      <c r="F2" s="213"/>
      <c r="G2" s="213"/>
      <c r="H2" s="213"/>
      <c r="I2" s="213"/>
      <c r="J2" s="213"/>
      <c r="K2" s="213"/>
      <c r="L2" s="213"/>
      <c r="M2" s="213"/>
      <c r="N2" s="213"/>
      <c r="O2" s="213"/>
      <c r="P2" s="213"/>
      <c r="Q2" s="213"/>
      <c r="R2" s="213"/>
      <c r="S2" s="214"/>
    </row>
    <row r="3" spans="1:19" x14ac:dyDescent="0.25">
      <c r="A3" s="215" t="s">
        <v>68</v>
      </c>
      <c r="B3" s="215" t="s">
        <v>69</v>
      </c>
      <c r="C3" s="217" t="s">
        <v>70</v>
      </c>
      <c r="D3" s="135">
        <v>2016</v>
      </c>
      <c r="E3" s="219">
        <v>2017</v>
      </c>
      <c r="F3" s="220"/>
      <c r="G3" s="219">
        <v>2018</v>
      </c>
      <c r="H3" s="220"/>
      <c r="I3" s="219">
        <v>2019</v>
      </c>
      <c r="J3" s="220"/>
      <c r="K3" s="219">
        <v>2020</v>
      </c>
      <c r="L3" s="220"/>
      <c r="M3" s="219">
        <v>2021</v>
      </c>
      <c r="N3" s="220"/>
      <c r="O3" s="219">
        <v>2022</v>
      </c>
      <c r="P3" s="220"/>
      <c r="Q3" s="219">
        <v>2023</v>
      </c>
      <c r="R3" s="220"/>
      <c r="S3" s="221" t="s">
        <v>4</v>
      </c>
    </row>
    <row r="4" spans="1:19" ht="72" x14ac:dyDescent="0.25">
      <c r="A4" s="216"/>
      <c r="B4" s="216"/>
      <c r="C4" s="218"/>
      <c r="D4" s="136" t="s">
        <v>509</v>
      </c>
      <c r="E4" s="13" t="s">
        <v>71</v>
      </c>
      <c r="F4" s="14" t="s">
        <v>72</v>
      </c>
      <c r="G4" s="13" t="s">
        <v>510</v>
      </c>
      <c r="H4" s="14" t="s">
        <v>72</v>
      </c>
      <c r="I4" s="13" t="s">
        <v>71</v>
      </c>
      <c r="J4" s="14" t="s">
        <v>72</v>
      </c>
      <c r="K4" s="13" t="s">
        <v>71</v>
      </c>
      <c r="L4" s="14" t="s">
        <v>72</v>
      </c>
      <c r="M4" s="13" t="s">
        <v>71</v>
      </c>
      <c r="N4" s="14" t="s">
        <v>72</v>
      </c>
      <c r="O4" s="13" t="s">
        <v>71</v>
      </c>
      <c r="P4" s="14" t="s">
        <v>72</v>
      </c>
      <c r="Q4" s="13" t="s">
        <v>71</v>
      </c>
      <c r="R4" s="14" t="s">
        <v>72</v>
      </c>
      <c r="S4" s="222"/>
    </row>
    <row r="5" spans="1:19" ht="21" customHeight="1" x14ac:dyDescent="0.25">
      <c r="A5" s="33"/>
      <c r="B5" s="33"/>
      <c r="C5" s="81"/>
      <c r="D5" s="137"/>
      <c r="E5" s="83"/>
      <c r="F5" s="84"/>
      <c r="G5" s="83"/>
      <c r="H5" s="84"/>
      <c r="I5" s="83"/>
      <c r="J5" s="84"/>
      <c r="K5" s="83"/>
      <c r="L5" s="84"/>
      <c r="M5" s="83"/>
      <c r="N5" s="84"/>
      <c r="O5" s="83"/>
      <c r="P5" s="84"/>
      <c r="Q5" s="83"/>
      <c r="R5" s="84"/>
      <c r="S5" s="78">
        <f t="shared" ref="S5:S13" si="0">SUM(G5:R5)</f>
        <v>0</v>
      </c>
    </row>
    <row r="6" spans="1:19" ht="21.75" customHeight="1" x14ac:dyDescent="0.25">
      <c r="A6" s="33"/>
      <c r="B6" s="33"/>
      <c r="C6" s="81"/>
      <c r="D6" s="138"/>
      <c r="E6" s="85"/>
      <c r="F6" s="86"/>
      <c r="G6" s="85"/>
      <c r="H6" s="86"/>
      <c r="I6" s="85"/>
      <c r="J6" s="86"/>
      <c r="K6" s="85"/>
      <c r="L6" s="86"/>
      <c r="M6" s="85"/>
      <c r="N6" s="86"/>
      <c r="O6" s="85"/>
      <c r="P6" s="86"/>
      <c r="Q6" s="85"/>
      <c r="R6" s="86"/>
      <c r="S6" s="78">
        <f t="shared" si="0"/>
        <v>0</v>
      </c>
    </row>
    <row r="7" spans="1:19" x14ac:dyDescent="0.25">
      <c r="A7" s="33"/>
      <c r="B7" s="33"/>
      <c r="C7" s="81"/>
      <c r="D7" s="137"/>
      <c r="E7" s="83"/>
      <c r="F7" s="84"/>
      <c r="G7" s="83"/>
      <c r="H7" s="84"/>
      <c r="I7" s="83"/>
      <c r="J7" s="84"/>
      <c r="K7" s="83"/>
      <c r="L7" s="84"/>
      <c r="M7" s="83"/>
      <c r="N7" s="84"/>
      <c r="O7" s="83"/>
      <c r="P7" s="84"/>
      <c r="Q7" s="83"/>
      <c r="R7" s="84"/>
      <c r="S7" s="78">
        <f t="shared" si="0"/>
        <v>0</v>
      </c>
    </row>
    <row r="8" spans="1:19" x14ac:dyDescent="0.25">
      <c r="A8" s="33"/>
      <c r="B8" s="33"/>
      <c r="C8" s="81"/>
      <c r="D8" s="137"/>
      <c r="E8" s="83"/>
      <c r="F8" s="84"/>
      <c r="G8" s="83"/>
      <c r="H8" s="84"/>
      <c r="I8" s="83"/>
      <c r="J8" s="84"/>
      <c r="K8" s="83"/>
      <c r="L8" s="84"/>
      <c r="M8" s="83"/>
      <c r="N8" s="84"/>
      <c r="O8" s="83"/>
      <c r="P8" s="84"/>
      <c r="Q8" s="83"/>
      <c r="R8" s="84"/>
      <c r="S8" s="78">
        <f t="shared" si="0"/>
        <v>0</v>
      </c>
    </row>
    <row r="9" spans="1:19" x14ac:dyDescent="0.25">
      <c r="A9" s="33"/>
      <c r="B9" s="33"/>
      <c r="C9" s="81"/>
      <c r="D9" s="138"/>
      <c r="E9" s="85"/>
      <c r="F9" s="86"/>
      <c r="G9" s="85"/>
      <c r="H9" s="86"/>
      <c r="I9" s="85"/>
      <c r="J9" s="86"/>
      <c r="K9" s="85"/>
      <c r="L9" s="86"/>
      <c r="M9" s="85"/>
      <c r="N9" s="86"/>
      <c r="O9" s="85"/>
      <c r="P9" s="86"/>
      <c r="Q9" s="85"/>
      <c r="R9" s="86"/>
      <c r="S9" s="78">
        <f t="shared" si="0"/>
        <v>0</v>
      </c>
    </row>
    <row r="10" spans="1:19" x14ac:dyDescent="0.25">
      <c r="A10" s="33"/>
      <c r="B10" s="33"/>
      <c r="C10" s="81"/>
      <c r="D10" s="138"/>
      <c r="E10" s="85"/>
      <c r="F10" s="86"/>
      <c r="G10" s="85"/>
      <c r="H10" s="86"/>
      <c r="I10" s="85"/>
      <c r="J10" s="86"/>
      <c r="K10" s="85"/>
      <c r="L10" s="86"/>
      <c r="M10" s="85"/>
      <c r="N10" s="86"/>
      <c r="O10" s="85"/>
      <c r="P10" s="86"/>
      <c r="Q10" s="85"/>
      <c r="R10" s="86"/>
      <c r="S10" s="78">
        <f t="shared" si="0"/>
        <v>0</v>
      </c>
    </row>
    <row r="11" spans="1:19" x14ac:dyDescent="0.25">
      <c r="A11" s="33"/>
      <c r="B11" s="33"/>
      <c r="C11" s="81"/>
      <c r="D11" s="138"/>
      <c r="E11" s="85"/>
      <c r="F11" s="86"/>
      <c r="G11" s="85"/>
      <c r="H11" s="86"/>
      <c r="I11" s="85"/>
      <c r="J11" s="86"/>
      <c r="K11" s="85"/>
      <c r="L11" s="86"/>
      <c r="M11" s="85"/>
      <c r="N11" s="86"/>
      <c r="O11" s="85"/>
      <c r="P11" s="86"/>
      <c r="Q11" s="85"/>
      <c r="R11" s="86"/>
      <c r="S11" s="78">
        <f t="shared" si="0"/>
        <v>0</v>
      </c>
    </row>
    <row r="12" spans="1:19" x14ac:dyDescent="0.25">
      <c r="A12" s="33"/>
      <c r="B12" s="33"/>
      <c r="C12" s="81"/>
      <c r="D12" s="138"/>
      <c r="E12" s="85"/>
      <c r="F12" s="86"/>
      <c r="G12" s="85"/>
      <c r="H12" s="86"/>
      <c r="I12" s="85"/>
      <c r="J12" s="86"/>
      <c r="K12" s="85"/>
      <c r="L12" s="86"/>
      <c r="M12" s="85"/>
      <c r="N12" s="86"/>
      <c r="O12" s="85"/>
      <c r="P12" s="86"/>
      <c r="Q12" s="85"/>
      <c r="R12" s="86"/>
      <c r="S12" s="78">
        <f t="shared" si="0"/>
        <v>0</v>
      </c>
    </row>
    <row r="13" spans="1:19" x14ac:dyDescent="0.25">
      <c r="A13" s="33"/>
      <c r="B13" s="33"/>
      <c r="C13" s="81"/>
      <c r="D13" s="138"/>
      <c r="E13" s="85"/>
      <c r="F13" s="86"/>
      <c r="G13" s="85"/>
      <c r="H13" s="86"/>
      <c r="I13" s="85"/>
      <c r="J13" s="86"/>
      <c r="K13" s="85"/>
      <c r="L13" s="86"/>
      <c r="M13" s="85"/>
      <c r="N13" s="86"/>
      <c r="O13" s="85"/>
      <c r="P13" s="86"/>
      <c r="Q13" s="85"/>
      <c r="R13" s="86"/>
      <c r="S13" s="78">
        <f t="shared" si="0"/>
        <v>0</v>
      </c>
    </row>
    <row r="14" spans="1:19" ht="45" x14ac:dyDescent="0.25">
      <c r="A14" s="79"/>
      <c r="B14" s="79"/>
      <c r="C14" s="80" t="s">
        <v>52</v>
      </c>
      <c r="D14" s="139"/>
      <c r="E14" s="210"/>
      <c r="F14" s="211"/>
      <c r="G14" s="210"/>
      <c r="H14" s="211"/>
      <c r="I14" s="210"/>
      <c r="J14" s="211"/>
      <c r="K14" s="210"/>
      <c r="L14" s="211"/>
      <c r="M14" s="210"/>
      <c r="N14" s="211"/>
      <c r="O14" s="210"/>
      <c r="P14" s="211"/>
      <c r="Q14" s="210"/>
      <c r="R14" s="211"/>
      <c r="S14" s="82"/>
    </row>
  </sheetData>
  <mergeCells count="19">
    <mergeCell ref="Q14:R14"/>
    <mergeCell ref="G14:H14"/>
    <mergeCell ref="I14:J14"/>
    <mergeCell ref="K14:L14"/>
    <mergeCell ref="M14:N14"/>
    <mergeCell ref="O14:P14"/>
    <mergeCell ref="E14:F14"/>
    <mergeCell ref="A2:S2"/>
    <mergeCell ref="A3:A4"/>
    <mergeCell ref="B3:B4"/>
    <mergeCell ref="C3:C4"/>
    <mergeCell ref="G3:H3"/>
    <mergeCell ref="I3:J3"/>
    <mergeCell ref="K3:L3"/>
    <mergeCell ref="M3:N3"/>
    <mergeCell ref="O3:P3"/>
    <mergeCell ref="Q3:R3"/>
    <mergeCell ref="S3:S4"/>
    <mergeCell ref="E3:F3"/>
  </mergeCells>
  <printOptions horizontalCentered="1"/>
  <pageMargins left="0.70866141732283472" right="0.70866141732283472" top="0.74803149606299213" bottom="0.74803149606299213" header="0.31496062992125984" footer="0.31496062992125984"/>
  <pageSetup paperSize="9" scale="83" fitToHeight="0" orientation="landscape" r:id="rId1"/>
  <headerFooter>
    <oddFooter>&amp;L&amp;9&amp;F&amp;CΑΧΑΪΑ Α.Ε.&amp;R&amp;9&amp;P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45B13-792F-42C4-A7CF-513223CC61A4}">
  <dimension ref="A1:R19"/>
  <sheetViews>
    <sheetView view="pageBreakPreview" zoomScale="60" zoomScaleNormal="100" workbookViewId="0">
      <selection activeCell="A27" sqref="A27:K27"/>
    </sheetView>
  </sheetViews>
  <sheetFormatPr defaultRowHeight="12.75" x14ac:dyDescent="0.2"/>
  <cols>
    <col min="1" max="1" width="9.140625" style="47"/>
    <col min="2" max="2" width="17.7109375" style="47" customWidth="1"/>
    <col min="3" max="3" width="19" style="47" customWidth="1"/>
    <col min="4" max="4" width="12.28515625" style="47" customWidth="1"/>
    <col min="5" max="5" width="11.140625" style="47" customWidth="1"/>
    <col min="6" max="6" width="9.140625" style="47"/>
    <col min="7" max="7" width="7.5703125" style="47" customWidth="1"/>
    <col min="8" max="11" width="9.140625" style="47"/>
    <col min="12" max="12" width="8" style="47" customWidth="1"/>
    <col min="13" max="13" width="9.140625" style="47"/>
    <col min="14" max="14" width="15" style="47" customWidth="1"/>
    <col min="15" max="16384" width="9.140625" style="47"/>
  </cols>
  <sheetData>
    <row r="1" spans="1:18" ht="13.5" thickBot="1" x14ac:dyDescent="0.25">
      <c r="A1" s="45"/>
      <c r="B1" s="45"/>
      <c r="C1" s="45"/>
      <c r="D1" s="45"/>
      <c r="E1" s="45"/>
      <c r="F1" s="45"/>
      <c r="G1" s="45"/>
      <c r="H1" s="45"/>
      <c r="I1" s="45"/>
      <c r="J1" s="45"/>
      <c r="K1" s="45"/>
      <c r="L1" s="45"/>
      <c r="M1" s="45"/>
      <c r="N1" s="46"/>
      <c r="R1" s="48"/>
    </row>
    <row r="2" spans="1:18" ht="21" customHeight="1" thickBot="1" x14ac:dyDescent="0.25">
      <c r="A2" s="226" t="s">
        <v>186</v>
      </c>
      <c r="B2" s="227"/>
      <c r="C2" s="227"/>
      <c r="D2" s="227"/>
      <c r="E2" s="227"/>
      <c r="F2" s="227"/>
      <c r="G2" s="227"/>
      <c r="H2" s="227"/>
      <c r="I2" s="227"/>
      <c r="J2" s="227"/>
      <c r="K2" s="227"/>
      <c r="L2" s="227"/>
      <c r="M2" s="227"/>
      <c r="N2" s="228"/>
    </row>
    <row r="3" spans="1:18" ht="21" customHeight="1" x14ac:dyDescent="0.2">
      <c r="A3" s="229" t="s">
        <v>187</v>
      </c>
      <c r="B3" s="231" t="s">
        <v>164</v>
      </c>
      <c r="C3" s="233" t="s">
        <v>188</v>
      </c>
      <c r="D3" s="235" t="s">
        <v>189</v>
      </c>
      <c r="E3" s="236"/>
      <c r="F3" s="236"/>
      <c r="G3" s="236"/>
      <c r="H3" s="236"/>
      <c r="I3" s="236"/>
      <c r="J3" s="237"/>
      <c r="K3" s="235" t="s">
        <v>190</v>
      </c>
      <c r="L3" s="236"/>
      <c r="M3" s="237"/>
      <c r="N3" s="49"/>
    </row>
    <row r="4" spans="1:18" ht="21" customHeight="1" x14ac:dyDescent="0.2">
      <c r="A4" s="230"/>
      <c r="B4" s="232"/>
      <c r="C4" s="234"/>
      <c r="D4" s="50" t="s">
        <v>191</v>
      </c>
      <c r="E4" s="51" t="s">
        <v>192</v>
      </c>
      <c r="F4" s="51" t="s">
        <v>193</v>
      </c>
      <c r="G4" s="51" t="s">
        <v>194</v>
      </c>
      <c r="H4" s="51" t="s">
        <v>195</v>
      </c>
      <c r="I4" s="51" t="s">
        <v>196</v>
      </c>
      <c r="J4" s="52" t="s">
        <v>197</v>
      </c>
      <c r="K4" s="50" t="s">
        <v>198</v>
      </c>
      <c r="L4" s="51" t="s">
        <v>199</v>
      </c>
      <c r="M4" s="52" t="s">
        <v>200</v>
      </c>
      <c r="N4" s="53" t="s">
        <v>201</v>
      </c>
    </row>
    <row r="5" spans="1:18" ht="21" customHeight="1" x14ac:dyDescent="0.2">
      <c r="A5" s="54"/>
      <c r="B5" s="55"/>
      <c r="C5" s="56"/>
      <c r="D5" s="54"/>
      <c r="E5" s="55"/>
      <c r="F5" s="55"/>
      <c r="G5" s="55"/>
      <c r="H5" s="57"/>
      <c r="I5" s="57"/>
      <c r="J5" s="58"/>
      <c r="K5" s="59"/>
      <c r="L5" s="57"/>
      <c r="M5" s="58"/>
      <c r="N5" s="60"/>
      <c r="R5" s="61"/>
    </row>
    <row r="6" spans="1:18" ht="21" customHeight="1" x14ac:dyDescent="0.2">
      <c r="A6" s="54"/>
      <c r="B6" s="55"/>
      <c r="C6" s="56"/>
      <c r="D6" s="54"/>
      <c r="E6" s="55"/>
      <c r="F6" s="55"/>
      <c r="G6" s="55"/>
      <c r="H6" s="57"/>
      <c r="I6" s="57"/>
      <c r="J6" s="58"/>
      <c r="K6" s="59"/>
      <c r="L6" s="57"/>
      <c r="M6" s="58"/>
      <c r="N6" s="60"/>
      <c r="R6" s="61"/>
    </row>
    <row r="7" spans="1:18" ht="21" customHeight="1" x14ac:dyDescent="0.2">
      <c r="A7" s="54"/>
      <c r="B7" s="55"/>
      <c r="C7" s="56"/>
      <c r="D7" s="54"/>
      <c r="E7" s="55"/>
      <c r="F7" s="55"/>
      <c r="G7" s="55"/>
      <c r="H7" s="57"/>
      <c r="I7" s="57"/>
      <c r="J7" s="58"/>
      <c r="K7" s="59"/>
      <c r="L7" s="57"/>
      <c r="M7" s="58"/>
      <c r="N7" s="60"/>
      <c r="R7" s="61"/>
    </row>
    <row r="8" spans="1:18" ht="21" customHeight="1" x14ac:dyDescent="0.2">
      <c r="A8" s="54"/>
      <c r="B8" s="55"/>
      <c r="C8" s="56"/>
      <c r="D8" s="54"/>
      <c r="E8" s="55"/>
      <c r="F8" s="55"/>
      <c r="G8" s="55"/>
      <c r="H8" s="57"/>
      <c r="I8" s="57"/>
      <c r="J8" s="58"/>
      <c r="K8" s="59"/>
      <c r="L8" s="57"/>
      <c r="M8" s="58"/>
      <c r="N8" s="60"/>
      <c r="R8" s="61"/>
    </row>
    <row r="9" spans="1:18" ht="21" customHeight="1" x14ac:dyDescent="0.2">
      <c r="A9" s="54"/>
      <c r="B9" s="55"/>
      <c r="C9" s="56"/>
      <c r="D9" s="54"/>
      <c r="E9" s="55"/>
      <c r="F9" s="55"/>
      <c r="G9" s="55"/>
      <c r="H9" s="57"/>
      <c r="I9" s="57"/>
      <c r="J9" s="58"/>
      <c r="K9" s="59"/>
      <c r="L9" s="57"/>
      <c r="M9" s="58"/>
      <c r="N9" s="60"/>
      <c r="R9" s="61"/>
    </row>
    <row r="10" spans="1:18" ht="21" customHeight="1" x14ac:dyDescent="0.2">
      <c r="A10" s="54"/>
      <c r="B10" s="55"/>
      <c r="C10" s="56"/>
      <c r="D10" s="54"/>
      <c r="E10" s="55"/>
      <c r="F10" s="55"/>
      <c r="G10" s="55"/>
      <c r="H10" s="57"/>
      <c r="I10" s="57"/>
      <c r="J10" s="58"/>
      <c r="K10" s="59"/>
      <c r="L10" s="57"/>
      <c r="M10" s="58"/>
      <c r="N10" s="60"/>
      <c r="R10" s="61"/>
    </row>
    <row r="11" spans="1:18" ht="21" customHeight="1" x14ac:dyDescent="0.2">
      <c r="A11" s="54"/>
      <c r="B11" s="55"/>
      <c r="C11" s="56"/>
      <c r="D11" s="54"/>
      <c r="E11" s="55"/>
      <c r="F11" s="55"/>
      <c r="G11" s="55"/>
      <c r="H11" s="57"/>
      <c r="I11" s="57"/>
      <c r="J11" s="58"/>
      <c r="K11" s="59"/>
      <c r="L11" s="57"/>
      <c r="M11" s="58"/>
      <c r="N11" s="60"/>
      <c r="R11" s="61"/>
    </row>
    <row r="12" spans="1:18" ht="21" customHeight="1" x14ac:dyDescent="0.2">
      <c r="A12" s="54"/>
      <c r="B12" s="55"/>
      <c r="C12" s="56"/>
      <c r="D12" s="54"/>
      <c r="E12" s="55"/>
      <c r="F12" s="55"/>
      <c r="G12" s="55"/>
      <c r="H12" s="57"/>
      <c r="I12" s="57"/>
      <c r="J12" s="58"/>
      <c r="K12" s="59"/>
      <c r="L12" s="57"/>
      <c r="M12" s="58"/>
      <c r="N12" s="60"/>
      <c r="R12" s="61"/>
    </row>
    <row r="13" spans="1:18" ht="21" customHeight="1" x14ac:dyDescent="0.2">
      <c r="A13" s="54"/>
      <c r="B13" s="55"/>
      <c r="C13" s="56"/>
      <c r="D13" s="54"/>
      <c r="E13" s="55"/>
      <c r="F13" s="55"/>
      <c r="G13" s="55"/>
      <c r="H13" s="57"/>
      <c r="I13" s="57"/>
      <c r="J13" s="58"/>
      <c r="K13" s="59"/>
      <c r="L13" s="57"/>
      <c r="M13" s="58"/>
      <c r="N13" s="60"/>
      <c r="R13" s="61"/>
    </row>
    <row r="14" spans="1:18" ht="21" customHeight="1" x14ac:dyDescent="0.2">
      <c r="A14" s="54"/>
      <c r="B14" s="55"/>
      <c r="C14" s="56"/>
      <c r="D14" s="54"/>
      <c r="E14" s="55"/>
      <c r="F14" s="55"/>
      <c r="G14" s="55"/>
      <c r="H14" s="57"/>
      <c r="I14" s="57"/>
      <c r="J14" s="58"/>
      <c r="K14" s="59"/>
      <c r="L14" s="57"/>
      <c r="M14" s="58"/>
      <c r="N14" s="60"/>
      <c r="R14" s="61"/>
    </row>
    <row r="15" spans="1:18" ht="21" customHeight="1" x14ac:dyDescent="0.2">
      <c r="A15" s="54"/>
      <c r="B15" s="55"/>
      <c r="C15" s="56"/>
      <c r="D15" s="54"/>
      <c r="E15" s="55"/>
      <c r="F15" s="55"/>
      <c r="G15" s="55"/>
      <c r="H15" s="57"/>
      <c r="I15" s="57"/>
      <c r="J15" s="58"/>
      <c r="K15" s="59"/>
      <c r="L15" s="57"/>
      <c r="M15" s="58"/>
      <c r="N15" s="60"/>
      <c r="R15" s="61"/>
    </row>
    <row r="16" spans="1:18" ht="21" customHeight="1" thickBot="1" x14ac:dyDescent="0.25">
      <c r="A16" s="62"/>
      <c r="B16" s="63"/>
      <c r="C16" s="64"/>
      <c r="D16" s="65"/>
      <c r="E16" s="66"/>
      <c r="F16" s="66"/>
      <c r="G16" s="67"/>
      <c r="H16" s="68"/>
      <c r="I16" s="68"/>
      <c r="J16" s="69"/>
      <c r="K16" s="70"/>
      <c r="L16" s="71"/>
      <c r="M16" s="72"/>
      <c r="N16" s="73"/>
      <c r="R16" s="74"/>
    </row>
    <row r="17" spans="1:18" ht="21" customHeight="1" thickBot="1" x14ac:dyDescent="0.25">
      <c r="A17" s="223" t="s">
        <v>202</v>
      </c>
      <c r="B17" s="224"/>
      <c r="C17" s="224"/>
      <c r="D17" s="224"/>
      <c r="E17" s="224"/>
      <c r="F17" s="224"/>
      <c r="G17" s="224"/>
      <c r="H17" s="75"/>
      <c r="I17" s="75"/>
      <c r="J17" s="75"/>
      <c r="K17" s="76"/>
      <c r="L17" s="76"/>
      <c r="M17" s="76"/>
      <c r="N17" s="77"/>
      <c r="R17" s="74"/>
    </row>
    <row r="19" spans="1:18" ht="43.5" customHeight="1" x14ac:dyDescent="0.2">
      <c r="A19" s="225" t="s">
        <v>203</v>
      </c>
      <c r="B19" s="225"/>
      <c r="C19" s="225"/>
      <c r="D19" s="225"/>
      <c r="E19" s="225"/>
      <c r="F19" s="225"/>
      <c r="G19" s="225"/>
      <c r="H19" s="225"/>
      <c r="I19" s="225"/>
      <c r="J19" s="225"/>
      <c r="K19" s="225"/>
      <c r="L19" s="225"/>
      <c r="M19" s="225"/>
      <c r="N19" s="225"/>
    </row>
  </sheetData>
  <mergeCells count="8">
    <mergeCell ref="A17:G17"/>
    <mergeCell ref="A19:N19"/>
    <mergeCell ref="A2:N2"/>
    <mergeCell ref="A3:A4"/>
    <mergeCell ref="B3:B4"/>
    <mergeCell ref="C3:C4"/>
    <mergeCell ref="D3:J3"/>
    <mergeCell ref="K3:M3"/>
  </mergeCells>
  <printOptions horizontalCentered="1"/>
  <pageMargins left="0.70866141732283472" right="0.70866141732283472" top="0.74803149606299213" bottom="0.74803149606299213" header="0.31496062992125984" footer="0.31496062992125984"/>
  <pageSetup paperSize="9" scale="84" fitToHeight="0" orientation="landscape" r:id="rId1"/>
  <headerFooter>
    <oddFooter>&amp;L&amp;9&amp;F&amp;CΑΧΑΪΑ Α.Ε.&amp;R&amp;9&amp;P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showGridLines="0" view="pageBreakPreview" zoomScale="60" zoomScaleNormal="100" workbookViewId="0">
      <selection activeCell="A27" sqref="A27:K27"/>
    </sheetView>
  </sheetViews>
  <sheetFormatPr defaultRowHeight="15" x14ac:dyDescent="0.25"/>
  <cols>
    <col min="1" max="1" width="12.7109375" customWidth="1"/>
    <col min="2" max="2" width="73" customWidth="1"/>
  </cols>
  <sheetData>
    <row r="1" spans="1:2" ht="22.15" customHeight="1" x14ac:dyDescent="0.25">
      <c r="A1" s="147" t="s">
        <v>62</v>
      </c>
      <c r="B1" s="147"/>
    </row>
    <row r="2" spans="1:2" x14ac:dyDescent="0.25">
      <c r="A2" s="15" t="s">
        <v>63</v>
      </c>
      <c r="B2" s="15" t="s">
        <v>64</v>
      </c>
    </row>
    <row r="3" spans="1:2" ht="25.15" customHeight="1" x14ac:dyDescent="0.25">
      <c r="A3" s="12">
        <v>1</v>
      </c>
      <c r="B3" s="12" t="s">
        <v>167</v>
      </c>
    </row>
    <row r="4" spans="1:2" ht="25.15" customHeight="1" x14ac:dyDescent="0.25">
      <c r="A4" s="12">
        <v>2</v>
      </c>
      <c r="B4" s="12" t="s">
        <v>170</v>
      </c>
    </row>
    <row r="5" spans="1:2" ht="25.15" customHeight="1" x14ac:dyDescent="0.25">
      <c r="A5" s="12">
        <v>3</v>
      </c>
      <c r="B5" s="12" t="s">
        <v>171</v>
      </c>
    </row>
    <row r="6" spans="1:2" ht="25.15" customHeight="1" x14ac:dyDescent="0.25">
      <c r="A6" s="12">
        <v>4</v>
      </c>
      <c r="B6" s="12" t="s">
        <v>53</v>
      </c>
    </row>
    <row r="7" spans="1:2" ht="25.15" customHeight="1" x14ac:dyDescent="0.25">
      <c r="A7" s="12">
        <v>7</v>
      </c>
      <c r="B7" s="12" t="s">
        <v>54</v>
      </c>
    </row>
    <row r="8" spans="1:2" ht="25.15" customHeight="1" x14ac:dyDescent="0.25">
      <c r="A8" s="12">
        <v>8</v>
      </c>
      <c r="B8" s="12" t="s">
        <v>55</v>
      </c>
    </row>
    <row r="9" spans="1:2" ht="25.15" customHeight="1" x14ac:dyDescent="0.25">
      <c r="A9" s="12">
        <v>13</v>
      </c>
      <c r="B9" s="12" t="s">
        <v>75</v>
      </c>
    </row>
    <row r="10" spans="1:2" x14ac:dyDescent="0.25">
      <c r="A10" s="27"/>
      <c r="B10" s="26" t="s">
        <v>168</v>
      </c>
    </row>
    <row r="11" spans="1:2" x14ac:dyDescent="0.25">
      <c r="B11" s="25" t="s">
        <v>169</v>
      </c>
    </row>
    <row r="12" spans="1:2" x14ac:dyDescent="0.25">
      <c r="B12" s="28" t="s">
        <v>172</v>
      </c>
    </row>
  </sheetData>
  <mergeCells count="1">
    <mergeCell ref="A1:B1"/>
  </mergeCells>
  <printOptions horizontalCentered="1"/>
  <pageMargins left="0.70866141732283472" right="0.70866141732283472" top="0.74803149606299213" bottom="0.74803149606299213" header="0.31496062992125984" footer="0.31496062992125984"/>
  <pageSetup paperSize="9" scale="90" fitToHeight="0" orientation="portrait" r:id="rId1"/>
  <headerFooter>
    <oddFooter>&amp;L&amp;9&amp;F&amp;CΑΧΑΪΑ Α.Ε.&amp;R&amp;9&amp;P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showGridLines="0" view="pageBreakPreview" zoomScale="60" zoomScaleNormal="100" workbookViewId="0">
      <selection activeCell="E57" sqref="E57"/>
    </sheetView>
  </sheetViews>
  <sheetFormatPr defaultRowHeight="12.75" x14ac:dyDescent="0.2"/>
  <cols>
    <col min="1" max="1" width="6.42578125" style="19" customWidth="1"/>
    <col min="2" max="2" width="32" style="20" customWidth="1"/>
    <col min="3" max="3" width="15.140625" style="20" customWidth="1"/>
    <col min="4" max="4" width="12.140625" style="20" customWidth="1"/>
    <col min="5" max="5" width="14.85546875" style="19" customWidth="1"/>
    <col min="6" max="6" width="10.140625" style="19" customWidth="1"/>
    <col min="7" max="7" width="7.5703125" style="19" customWidth="1"/>
    <col min="8" max="8" width="6.140625" style="19" customWidth="1"/>
    <col min="9" max="9" width="9.140625" style="19" customWidth="1"/>
    <col min="10" max="10" width="5.7109375" style="19" customWidth="1"/>
    <col min="11" max="11" width="5.85546875" style="19" customWidth="1"/>
    <col min="12" max="16384" width="9.140625" style="19"/>
  </cols>
  <sheetData>
    <row r="1" spans="1:5" ht="14.25" x14ac:dyDescent="0.2">
      <c r="A1" s="148" t="s">
        <v>174</v>
      </c>
      <c r="B1" s="148"/>
      <c r="C1" s="148"/>
      <c r="D1" s="148"/>
      <c r="E1" s="148"/>
    </row>
    <row r="3" spans="1:5" ht="30.75" customHeight="1" x14ac:dyDescent="0.2">
      <c r="A3" s="29" t="s">
        <v>0</v>
      </c>
      <c r="B3" s="30" t="s">
        <v>166</v>
      </c>
      <c r="C3" s="29" t="s">
        <v>4</v>
      </c>
      <c r="D3" s="29" t="s">
        <v>5</v>
      </c>
      <c r="E3" s="30" t="s">
        <v>6</v>
      </c>
    </row>
    <row r="4" spans="1:5" ht="23.25" customHeight="1" x14ac:dyDescent="0.2">
      <c r="A4" s="24"/>
      <c r="B4" s="23"/>
      <c r="C4" s="22"/>
      <c r="D4" s="22">
        <f>C4*24%</f>
        <v>0</v>
      </c>
      <c r="E4" s="22">
        <f>C4+D4</f>
        <v>0</v>
      </c>
    </row>
    <row r="5" spans="1:5" ht="23.25" customHeight="1" x14ac:dyDescent="0.2">
      <c r="A5" s="24"/>
      <c r="B5" s="23"/>
      <c r="C5" s="22"/>
      <c r="D5" s="22">
        <f>C5*24%</f>
        <v>0</v>
      </c>
      <c r="E5" s="22">
        <f>C5+D5</f>
        <v>0</v>
      </c>
    </row>
    <row r="6" spans="1:5" ht="23.25" customHeight="1" x14ac:dyDescent="0.2">
      <c r="A6" s="24"/>
      <c r="B6" s="23"/>
      <c r="C6" s="22"/>
      <c r="D6" s="22">
        <f>C6*24%</f>
        <v>0</v>
      </c>
      <c r="E6" s="22">
        <f>C6+D6</f>
        <v>0</v>
      </c>
    </row>
    <row r="7" spans="1:5" ht="23.25" customHeight="1" x14ac:dyDescent="0.2">
      <c r="A7" s="24"/>
      <c r="B7" s="23"/>
      <c r="C7" s="22"/>
      <c r="D7" s="22">
        <f>C7*24%</f>
        <v>0</v>
      </c>
      <c r="E7" s="22">
        <f>C7+D7</f>
        <v>0</v>
      </c>
    </row>
    <row r="8" spans="1:5" ht="18.75" customHeight="1" x14ac:dyDescent="0.2">
      <c r="A8" s="41"/>
      <c r="B8" s="41" t="s">
        <v>162</v>
      </c>
      <c r="C8" s="42">
        <f>SUM(C4:C7)</f>
        <v>0</v>
      </c>
      <c r="D8" s="42">
        <f>SUM(D4:D7)</f>
        <v>0</v>
      </c>
      <c r="E8" s="42">
        <f>SUM(E4:E7)</f>
        <v>0</v>
      </c>
    </row>
    <row r="9" spans="1:5" ht="14.25" customHeight="1" x14ac:dyDescent="0.2">
      <c r="A9" s="20"/>
    </row>
    <row r="10" spans="1:5" ht="66.75" customHeight="1" x14ac:dyDescent="0.2">
      <c r="A10" s="149" t="s">
        <v>173</v>
      </c>
      <c r="B10" s="149"/>
      <c r="C10" s="149"/>
      <c r="D10" s="149"/>
      <c r="E10" s="149"/>
    </row>
    <row r="11" spans="1:5" ht="53.25" customHeight="1" x14ac:dyDescent="0.2">
      <c r="A11" s="21"/>
      <c r="B11" s="21"/>
      <c r="C11" s="21"/>
      <c r="D11" s="21"/>
      <c r="E11" s="21"/>
    </row>
  </sheetData>
  <mergeCells count="2">
    <mergeCell ref="A1:E1"/>
    <mergeCell ref="A10:E10"/>
  </mergeCells>
  <printOptions horizontalCentered="1"/>
  <pageMargins left="0.70866141732283472" right="0.70866141732283472" top="0.74803149606299213" bottom="0.74803149606299213" header="0.31496062992125984" footer="0.31496062992125984"/>
  <pageSetup paperSize="9" scale="90" orientation="portrait" r:id="rId1"/>
  <headerFooter>
    <oddFooter>&amp;L&amp;9&amp;F&amp;CΑΧΑΪΑ Α.Ε.&amp;R&amp;9&amp;P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EFF3A-FDD8-4A5A-B9CA-436F12ADACC2}">
  <dimension ref="A1:K227"/>
  <sheetViews>
    <sheetView view="pageBreakPreview" topLeftCell="A76" zoomScaleNormal="100" zoomScaleSheetLayoutView="100" workbookViewId="0">
      <selection activeCell="A27" sqref="A27:K27"/>
    </sheetView>
  </sheetViews>
  <sheetFormatPr defaultRowHeight="15" x14ac:dyDescent="0.25"/>
  <cols>
    <col min="2" max="2" width="10.85546875" customWidth="1"/>
    <col min="4" max="4" width="20.85546875" customWidth="1"/>
    <col min="5" max="5" width="7.140625" bestFit="1" customWidth="1"/>
    <col min="7" max="7" width="13.42578125" customWidth="1"/>
    <col min="8" max="8" width="14.85546875" customWidth="1"/>
    <col min="9" max="9" width="12.5703125" customWidth="1"/>
    <col min="10" max="10" width="12.140625" customWidth="1"/>
    <col min="11" max="11" width="13.42578125" customWidth="1"/>
  </cols>
  <sheetData>
    <row r="1" spans="1:11" ht="24" customHeight="1" thickBot="1" x14ac:dyDescent="0.3">
      <c r="A1" s="190" t="s">
        <v>165</v>
      </c>
      <c r="B1" s="191"/>
      <c r="C1" s="191"/>
      <c r="D1" s="191"/>
      <c r="E1" s="191"/>
      <c r="F1" s="191"/>
      <c r="G1" s="191"/>
      <c r="H1" s="191"/>
      <c r="I1" s="191"/>
      <c r="J1" s="191"/>
      <c r="K1" s="192"/>
    </row>
    <row r="2" spans="1:11" ht="15.75" thickBot="1" x14ac:dyDescent="0.3">
      <c r="A2" s="193"/>
      <c r="B2" s="193"/>
      <c r="C2" s="193"/>
      <c r="D2" s="193"/>
      <c r="E2" s="193"/>
      <c r="F2" s="193"/>
      <c r="G2" s="193"/>
      <c r="H2" s="193"/>
      <c r="I2" s="193"/>
      <c r="J2" s="193"/>
      <c r="K2" s="193"/>
    </row>
    <row r="3" spans="1:11" ht="16.5" thickBot="1" x14ac:dyDescent="0.3">
      <c r="A3" s="176" t="s">
        <v>205</v>
      </c>
      <c r="B3" s="177"/>
      <c r="C3" s="177"/>
      <c r="D3" s="177"/>
      <c r="E3" s="177"/>
      <c r="F3" s="177"/>
      <c r="G3" s="177"/>
      <c r="H3" s="177"/>
      <c r="I3" s="177"/>
      <c r="J3" s="177"/>
      <c r="K3" s="178"/>
    </row>
    <row r="4" spans="1:11" ht="51.75" thickBot="1" x14ac:dyDescent="0.3">
      <c r="A4" s="87" t="s">
        <v>206</v>
      </c>
      <c r="B4" s="87" t="s">
        <v>164</v>
      </c>
      <c r="C4" s="87" t="s">
        <v>207</v>
      </c>
      <c r="D4" s="87" t="s">
        <v>163</v>
      </c>
      <c r="E4" s="87" t="s">
        <v>208</v>
      </c>
      <c r="F4" s="87" t="s">
        <v>209</v>
      </c>
      <c r="G4" s="87" t="s">
        <v>210</v>
      </c>
      <c r="H4" s="87" t="s">
        <v>211</v>
      </c>
      <c r="I4" s="87" t="s">
        <v>162</v>
      </c>
      <c r="J4" s="87" t="s">
        <v>5</v>
      </c>
      <c r="K4" s="87" t="s">
        <v>6</v>
      </c>
    </row>
    <row r="5" spans="1:11" ht="15.75" thickBot="1" x14ac:dyDescent="0.3">
      <c r="A5" s="172" t="s">
        <v>212</v>
      </c>
      <c r="B5" s="171" t="s">
        <v>213</v>
      </c>
      <c r="C5" s="88" t="s">
        <v>214</v>
      </c>
      <c r="D5" s="89" t="s">
        <v>215</v>
      </c>
      <c r="E5" s="90" t="s">
        <v>216</v>
      </c>
      <c r="F5" s="91" t="s">
        <v>217</v>
      </c>
      <c r="G5" s="91"/>
      <c r="H5" s="92"/>
      <c r="I5" s="93">
        <f t="shared" ref="I5:I9" si="0">G5*H5</f>
        <v>0</v>
      </c>
      <c r="J5" s="94">
        <f t="shared" ref="J5:J9" si="1">I5*24%</f>
        <v>0</v>
      </c>
      <c r="K5" s="95">
        <f t="shared" ref="K5:K9" si="2">I5+J5</f>
        <v>0</v>
      </c>
    </row>
    <row r="6" spans="1:11" ht="15.75" thickBot="1" x14ac:dyDescent="0.3">
      <c r="A6" s="172"/>
      <c r="B6" s="171"/>
      <c r="C6" s="88" t="s">
        <v>218</v>
      </c>
      <c r="D6" s="89" t="s">
        <v>219</v>
      </c>
      <c r="E6" s="90" t="s">
        <v>216</v>
      </c>
      <c r="F6" s="91" t="s">
        <v>217</v>
      </c>
      <c r="G6" s="91"/>
      <c r="H6" s="92"/>
      <c r="I6" s="93">
        <f t="shared" si="0"/>
        <v>0</v>
      </c>
      <c r="J6" s="94">
        <f t="shared" si="1"/>
        <v>0</v>
      </c>
      <c r="K6" s="95">
        <f t="shared" si="2"/>
        <v>0</v>
      </c>
    </row>
    <row r="7" spans="1:11" ht="26.25" thickBot="1" x14ac:dyDescent="0.3">
      <c r="A7" s="172"/>
      <c r="B7" s="171"/>
      <c r="C7" s="88" t="s">
        <v>220</v>
      </c>
      <c r="D7" s="89" t="s">
        <v>221</v>
      </c>
      <c r="E7" s="90" t="s">
        <v>216</v>
      </c>
      <c r="F7" s="91" t="s">
        <v>217</v>
      </c>
      <c r="G7" s="91"/>
      <c r="H7" s="92"/>
      <c r="I7" s="93">
        <f t="shared" si="0"/>
        <v>0</v>
      </c>
      <c r="J7" s="94">
        <f t="shared" si="1"/>
        <v>0</v>
      </c>
      <c r="K7" s="95">
        <f t="shared" si="2"/>
        <v>0</v>
      </c>
    </row>
    <row r="8" spans="1:11" ht="26.25" thickBot="1" x14ac:dyDescent="0.3">
      <c r="A8" s="172"/>
      <c r="B8" s="171"/>
      <c r="C8" s="88" t="s">
        <v>222</v>
      </c>
      <c r="D8" s="89" t="s">
        <v>223</v>
      </c>
      <c r="E8" s="90" t="s">
        <v>216</v>
      </c>
      <c r="F8" s="91" t="s">
        <v>217</v>
      </c>
      <c r="G8" s="91"/>
      <c r="H8" s="92"/>
      <c r="I8" s="93">
        <f t="shared" si="0"/>
        <v>0</v>
      </c>
      <c r="J8" s="94">
        <f t="shared" si="1"/>
        <v>0</v>
      </c>
      <c r="K8" s="95">
        <f t="shared" si="2"/>
        <v>0</v>
      </c>
    </row>
    <row r="9" spans="1:11" ht="15.75" thickBot="1" x14ac:dyDescent="0.3">
      <c r="A9" s="172"/>
      <c r="B9" s="171"/>
      <c r="C9" s="88" t="s">
        <v>224</v>
      </c>
      <c r="D9" s="89" t="s">
        <v>225</v>
      </c>
      <c r="E9" s="90"/>
      <c r="F9" s="91" t="s">
        <v>226</v>
      </c>
      <c r="G9" s="91"/>
      <c r="H9" s="92"/>
      <c r="I9" s="93">
        <f t="shared" si="0"/>
        <v>0</v>
      </c>
      <c r="J9" s="94">
        <f t="shared" si="1"/>
        <v>0</v>
      </c>
      <c r="K9" s="95">
        <f t="shared" si="2"/>
        <v>0</v>
      </c>
    </row>
    <row r="10" spans="1:11" ht="15.75" customHeight="1" thickBot="1" x14ac:dyDescent="0.3">
      <c r="A10" s="156" t="s">
        <v>227</v>
      </c>
      <c r="B10" s="157"/>
      <c r="C10" s="157"/>
      <c r="D10" s="157"/>
      <c r="E10" s="157"/>
      <c r="F10" s="157"/>
      <c r="G10" s="157"/>
      <c r="H10" s="157"/>
      <c r="I10" s="96">
        <f>SUM(I5:I9)</f>
        <v>0</v>
      </c>
      <c r="J10" s="96">
        <f t="shared" ref="J10:K10" si="3">SUM(J5:J9)</f>
        <v>0</v>
      </c>
      <c r="K10" s="96">
        <f t="shared" si="3"/>
        <v>0</v>
      </c>
    </row>
    <row r="11" spans="1:11" ht="15.75" thickBot="1" x14ac:dyDescent="0.3">
      <c r="A11" s="182"/>
      <c r="B11" s="182"/>
      <c r="C11" s="182"/>
      <c r="D11" s="182"/>
      <c r="E11" s="182"/>
      <c r="F11" s="182"/>
      <c r="G11" s="182"/>
      <c r="H11" s="182"/>
      <c r="I11" s="182"/>
      <c r="J11" s="182"/>
      <c r="K11" s="182"/>
    </row>
    <row r="12" spans="1:11" ht="16.5" thickBot="1" x14ac:dyDescent="0.3">
      <c r="A12" s="176" t="s">
        <v>228</v>
      </c>
      <c r="B12" s="177"/>
      <c r="C12" s="177"/>
      <c r="D12" s="177"/>
      <c r="E12" s="177"/>
      <c r="F12" s="177"/>
      <c r="G12" s="177"/>
      <c r="H12" s="177"/>
      <c r="I12" s="177"/>
      <c r="J12" s="177"/>
      <c r="K12" s="178"/>
    </row>
    <row r="13" spans="1:11" ht="51.75" thickBot="1" x14ac:dyDescent="0.3">
      <c r="A13" s="87" t="s">
        <v>206</v>
      </c>
      <c r="B13" s="87" t="s">
        <v>164</v>
      </c>
      <c r="C13" s="87" t="s">
        <v>207</v>
      </c>
      <c r="D13" s="87" t="s">
        <v>163</v>
      </c>
      <c r="E13" s="87" t="s">
        <v>208</v>
      </c>
      <c r="F13" s="87" t="s">
        <v>209</v>
      </c>
      <c r="G13" s="87" t="s">
        <v>210</v>
      </c>
      <c r="H13" s="87" t="s">
        <v>211</v>
      </c>
      <c r="I13" s="87" t="s">
        <v>162</v>
      </c>
      <c r="J13" s="87" t="s">
        <v>5</v>
      </c>
      <c r="K13" s="87" t="s">
        <v>6</v>
      </c>
    </row>
    <row r="14" spans="1:11" ht="25.5" x14ac:dyDescent="0.25">
      <c r="A14" s="183" t="s">
        <v>229</v>
      </c>
      <c r="B14" s="185" t="s">
        <v>230</v>
      </c>
      <c r="C14" s="88" t="s">
        <v>231</v>
      </c>
      <c r="D14" s="89" t="s">
        <v>232</v>
      </c>
      <c r="E14" s="90" t="s">
        <v>233</v>
      </c>
      <c r="F14" s="91">
        <v>5</v>
      </c>
      <c r="G14" s="91"/>
      <c r="H14" s="92"/>
      <c r="I14" s="93">
        <f t="shared" ref="I14:I17" si="4">G14*H14</f>
        <v>0</v>
      </c>
      <c r="J14" s="94">
        <f t="shared" ref="J14:J17" si="5">I14*24%</f>
        <v>0</v>
      </c>
      <c r="K14" s="95">
        <f t="shared" ref="K14:K17" si="6">I14+J14</f>
        <v>0</v>
      </c>
    </row>
    <row r="15" spans="1:11" ht="25.5" x14ac:dyDescent="0.25">
      <c r="A15" s="184"/>
      <c r="B15" s="186"/>
      <c r="C15" s="88" t="s">
        <v>234</v>
      </c>
      <c r="D15" s="89" t="s">
        <v>235</v>
      </c>
      <c r="E15" s="90" t="s">
        <v>233</v>
      </c>
      <c r="F15" s="91">
        <v>10</v>
      </c>
      <c r="G15" s="91"/>
      <c r="H15" s="92"/>
      <c r="I15" s="93">
        <f t="shared" si="4"/>
        <v>0</v>
      </c>
      <c r="J15" s="94">
        <f t="shared" si="5"/>
        <v>0</v>
      </c>
      <c r="K15" s="95">
        <f t="shared" si="6"/>
        <v>0</v>
      </c>
    </row>
    <row r="16" spans="1:11" x14ac:dyDescent="0.25">
      <c r="A16" s="184"/>
      <c r="B16" s="186"/>
      <c r="C16" s="88" t="s">
        <v>236</v>
      </c>
      <c r="D16" s="89" t="s">
        <v>237</v>
      </c>
      <c r="E16" s="90" t="s">
        <v>216</v>
      </c>
      <c r="F16" s="91" t="s">
        <v>238</v>
      </c>
      <c r="G16" s="91"/>
      <c r="H16" s="92"/>
      <c r="I16" s="93">
        <f t="shared" si="4"/>
        <v>0</v>
      </c>
      <c r="J16" s="94">
        <f t="shared" si="5"/>
        <v>0</v>
      </c>
      <c r="K16" s="95">
        <f t="shared" si="6"/>
        <v>0</v>
      </c>
    </row>
    <row r="17" spans="1:11" ht="15.75" thickBot="1" x14ac:dyDescent="0.3">
      <c r="A17" s="179"/>
      <c r="B17" s="180"/>
      <c r="C17" s="88" t="s">
        <v>239</v>
      </c>
      <c r="D17" s="89" t="s">
        <v>225</v>
      </c>
      <c r="E17" s="90"/>
      <c r="F17" s="91" t="s">
        <v>226</v>
      </c>
      <c r="G17" s="91"/>
      <c r="H17" s="92"/>
      <c r="I17" s="93">
        <f t="shared" si="4"/>
        <v>0</v>
      </c>
      <c r="J17" s="94">
        <f t="shared" si="5"/>
        <v>0</v>
      </c>
      <c r="K17" s="95">
        <f t="shared" si="6"/>
        <v>0</v>
      </c>
    </row>
    <row r="18" spans="1:11" ht="15.75" customHeight="1" thickBot="1" x14ac:dyDescent="0.3">
      <c r="A18" s="156" t="s">
        <v>227</v>
      </c>
      <c r="B18" s="157"/>
      <c r="C18" s="157"/>
      <c r="D18" s="157"/>
      <c r="E18" s="157"/>
      <c r="F18" s="157"/>
      <c r="G18" s="157"/>
      <c r="H18" s="157"/>
      <c r="I18" s="96">
        <f>SUM(I14:I17)</f>
        <v>0</v>
      </c>
      <c r="J18" s="96">
        <f t="shared" ref="J18:K18" si="7">SUM(J14:J17)</f>
        <v>0</v>
      </c>
      <c r="K18" s="96">
        <f t="shared" si="7"/>
        <v>0</v>
      </c>
    </row>
    <row r="19" spans="1:11" ht="15.75" thickBot="1" x14ac:dyDescent="0.3">
      <c r="A19" s="182"/>
      <c r="B19" s="182"/>
      <c r="C19" s="182"/>
      <c r="D19" s="182"/>
      <c r="E19" s="182"/>
      <c r="F19" s="182"/>
      <c r="G19" s="182"/>
      <c r="H19" s="182"/>
      <c r="I19" s="182"/>
      <c r="J19" s="182"/>
      <c r="K19" s="182"/>
    </row>
    <row r="20" spans="1:11" ht="16.5" thickBot="1" x14ac:dyDescent="0.3">
      <c r="A20" s="176" t="s">
        <v>240</v>
      </c>
      <c r="B20" s="177"/>
      <c r="C20" s="177"/>
      <c r="D20" s="177"/>
      <c r="E20" s="177"/>
      <c r="F20" s="177"/>
      <c r="G20" s="177"/>
      <c r="H20" s="177"/>
      <c r="I20" s="177"/>
      <c r="J20" s="177"/>
      <c r="K20" s="178"/>
    </row>
    <row r="21" spans="1:11" ht="51.75" thickBot="1" x14ac:dyDescent="0.3">
      <c r="A21" s="87" t="s">
        <v>206</v>
      </c>
      <c r="B21" s="87" t="s">
        <v>164</v>
      </c>
      <c r="C21" s="87" t="s">
        <v>207</v>
      </c>
      <c r="D21" s="87" t="s">
        <v>163</v>
      </c>
      <c r="E21" s="87" t="s">
        <v>208</v>
      </c>
      <c r="F21" s="87" t="s">
        <v>209</v>
      </c>
      <c r="G21" s="87" t="s">
        <v>210</v>
      </c>
      <c r="H21" s="87" t="s">
        <v>211</v>
      </c>
      <c r="I21" s="87" t="s">
        <v>162</v>
      </c>
      <c r="J21" s="87" t="s">
        <v>5</v>
      </c>
      <c r="K21" s="87" t="s">
        <v>6</v>
      </c>
    </row>
    <row r="22" spans="1:11" ht="25.5" x14ac:dyDescent="0.25">
      <c r="A22" s="183" t="s">
        <v>241</v>
      </c>
      <c r="B22" s="185" t="s">
        <v>51</v>
      </c>
      <c r="C22" s="97" t="s">
        <v>242</v>
      </c>
      <c r="D22" s="98" t="s">
        <v>243</v>
      </c>
      <c r="E22" s="99" t="s">
        <v>233</v>
      </c>
      <c r="F22" s="100">
        <v>1.5</v>
      </c>
      <c r="G22" s="100"/>
      <c r="H22" s="101"/>
      <c r="I22" s="93">
        <f t="shared" ref="I22:I24" si="8">G22*H22</f>
        <v>0</v>
      </c>
      <c r="J22" s="102">
        <f>I22*24%</f>
        <v>0</v>
      </c>
      <c r="K22" s="103">
        <f>I22+J22</f>
        <v>0</v>
      </c>
    </row>
    <row r="23" spans="1:11" x14ac:dyDescent="0.25">
      <c r="A23" s="184"/>
      <c r="B23" s="186"/>
      <c r="C23" s="88" t="s">
        <v>244</v>
      </c>
      <c r="D23" s="89" t="s">
        <v>245</v>
      </c>
      <c r="E23" s="90" t="s">
        <v>216</v>
      </c>
      <c r="F23" s="91" t="s">
        <v>238</v>
      </c>
      <c r="G23" s="91"/>
      <c r="H23" s="92"/>
      <c r="I23" s="93">
        <f t="shared" si="8"/>
        <v>0</v>
      </c>
      <c r="J23" s="94">
        <f t="shared" ref="J23:J24" si="9">I23*24%</f>
        <v>0</v>
      </c>
      <c r="K23" s="95">
        <f t="shared" ref="K23:K24" si="10">I23+J23</f>
        <v>0</v>
      </c>
    </row>
    <row r="24" spans="1:11" ht="15.75" thickBot="1" x14ac:dyDescent="0.3">
      <c r="A24" s="179"/>
      <c r="B24" s="180"/>
      <c r="C24" s="88" t="s">
        <v>246</v>
      </c>
      <c r="D24" s="89" t="s">
        <v>225</v>
      </c>
      <c r="E24" s="90"/>
      <c r="F24" s="91" t="s">
        <v>226</v>
      </c>
      <c r="G24" s="91"/>
      <c r="H24" s="92"/>
      <c r="I24" s="93">
        <f t="shared" si="8"/>
        <v>0</v>
      </c>
      <c r="J24" s="94">
        <f t="shared" si="9"/>
        <v>0</v>
      </c>
      <c r="K24" s="95">
        <f t="shared" si="10"/>
        <v>0</v>
      </c>
    </row>
    <row r="25" spans="1:11" ht="15.75" customHeight="1" thickBot="1" x14ac:dyDescent="0.3">
      <c r="A25" s="187" t="s">
        <v>202</v>
      </c>
      <c r="B25" s="188"/>
      <c r="C25" s="188"/>
      <c r="D25" s="188"/>
      <c r="E25" s="188"/>
      <c r="F25" s="188"/>
      <c r="G25" s="188"/>
      <c r="H25" s="189"/>
      <c r="I25" s="104">
        <f>SUM(I22:I24)</f>
        <v>0</v>
      </c>
      <c r="J25" s="104">
        <f t="shared" ref="J25:K25" si="11">SUM(J22:J24)</f>
        <v>0</v>
      </c>
      <c r="K25" s="104">
        <f t="shared" si="11"/>
        <v>0</v>
      </c>
    </row>
    <row r="26" spans="1:11" ht="15.75" thickBot="1" x14ac:dyDescent="0.3">
      <c r="A26" s="182"/>
      <c r="B26" s="182"/>
      <c r="C26" s="182"/>
      <c r="D26" s="182"/>
      <c r="E26" s="182"/>
      <c r="F26" s="182"/>
      <c r="G26" s="182"/>
      <c r="H26" s="182"/>
      <c r="I26" s="182"/>
      <c r="J26" s="182"/>
      <c r="K26" s="182"/>
    </row>
    <row r="27" spans="1:11" ht="16.5" thickBot="1" x14ac:dyDescent="0.3">
      <c r="A27" s="176" t="s">
        <v>247</v>
      </c>
      <c r="B27" s="177"/>
      <c r="C27" s="177"/>
      <c r="D27" s="177"/>
      <c r="E27" s="177"/>
      <c r="F27" s="177"/>
      <c r="G27" s="177"/>
      <c r="H27" s="177"/>
      <c r="I27" s="177"/>
      <c r="J27" s="177"/>
      <c r="K27" s="178"/>
    </row>
    <row r="28" spans="1:11" ht="51.75" thickBot="1" x14ac:dyDescent="0.3">
      <c r="A28" s="87" t="s">
        <v>206</v>
      </c>
      <c r="B28" s="87" t="s">
        <v>164</v>
      </c>
      <c r="C28" s="87" t="s">
        <v>207</v>
      </c>
      <c r="D28" s="87" t="s">
        <v>163</v>
      </c>
      <c r="E28" s="87" t="s">
        <v>208</v>
      </c>
      <c r="F28" s="87" t="s">
        <v>209</v>
      </c>
      <c r="G28" s="87" t="s">
        <v>210</v>
      </c>
      <c r="H28" s="87" t="s">
        <v>211</v>
      </c>
      <c r="I28" s="87" t="s">
        <v>162</v>
      </c>
      <c r="J28" s="87" t="s">
        <v>5</v>
      </c>
      <c r="K28" s="87" t="s">
        <v>6</v>
      </c>
    </row>
    <row r="29" spans="1:11" ht="64.5" thickBot="1" x14ac:dyDescent="0.3">
      <c r="A29" s="172" t="s">
        <v>248</v>
      </c>
      <c r="B29" s="171" t="s">
        <v>249</v>
      </c>
      <c r="C29" s="88" t="s">
        <v>250</v>
      </c>
      <c r="D29" s="89" t="s">
        <v>251</v>
      </c>
      <c r="E29" s="90" t="s">
        <v>10</v>
      </c>
      <c r="F29" s="91">
        <v>40</v>
      </c>
      <c r="G29" s="91"/>
      <c r="H29" s="92"/>
      <c r="I29" s="93">
        <f>G29*H29</f>
        <v>0</v>
      </c>
      <c r="J29" s="94">
        <f>I29*24%</f>
        <v>0</v>
      </c>
      <c r="K29" s="95">
        <f>I29+J29</f>
        <v>0</v>
      </c>
    </row>
    <row r="30" spans="1:11" ht="64.5" thickBot="1" x14ac:dyDescent="0.3">
      <c r="A30" s="172"/>
      <c r="B30" s="171"/>
      <c r="C30" s="88" t="s">
        <v>252</v>
      </c>
      <c r="D30" s="89" t="s">
        <v>253</v>
      </c>
      <c r="E30" s="90" t="s">
        <v>10</v>
      </c>
      <c r="F30" s="91">
        <v>70</v>
      </c>
      <c r="G30" s="91"/>
      <c r="H30" s="92"/>
      <c r="I30" s="93">
        <f t="shared" ref="I30:I42" si="12">G30*H30</f>
        <v>0</v>
      </c>
      <c r="J30" s="94">
        <f t="shared" ref="J30:J53" si="13">I30*24%</f>
        <v>0</v>
      </c>
      <c r="K30" s="95">
        <f t="shared" ref="K30:K53" si="14">I30+J30</f>
        <v>0</v>
      </c>
    </row>
    <row r="31" spans="1:11" ht="64.5" thickBot="1" x14ac:dyDescent="0.3">
      <c r="A31" s="172"/>
      <c r="B31" s="171"/>
      <c r="C31" s="88" t="s">
        <v>254</v>
      </c>
      <c r="D31" s="89" t="s">
        <v>255</v>
      </c>
      <c r="E31" s="90" t="s">
        <v>10</v>
      </c>
      <c r="F31" s="91">
        <v>120</v>
      </c>
      <c r="G31" s="91"/>
      <c r="H31" s="92"/>
      <c r="I31" s="93">
        <f t="shared" si="12"/>
        <v>0</v>
      </c>
      <c r="J31" s="94">
        <f t="shared" si="13"/>
        <v>0</v>
      </c>
      <c r="K31" s="95">
        <f t="shared" si="14"/>
        <v>0</v>
      </c>
    </row>
    <row r="32" spans="1:11" ht="64.5" thickBot="1" x14ac:dyDescent="0.3">
      <c r="A32" s="172"/>
      <c r="B32" s="171"/>
      <c r="C32" s="88" t="s">
        <v>256</v>
      </c>
      <c r="D32" s="89" t="s">
        <v>257</v>
      </c>
      <c r="E32" s="90" t="s">
        <v>10</v>
      </c>
      <c r="F32" s="91">
        <v>90</v>
      </c>
      <c r="G32" s="91"/>
      <c r="H32" s="92"/>
      <c r="I32" s="93">
        <f t="shared" si="12"/>
        <v>0</v>
      </c>
      <c r="J32" s="94">
        <f t="shared" si="13"/>
        <v>0</v>
      </c>
      <c r="K32" s="95">
        <f t="shared" si="14"/>
        <v>0</v>
      </c>
    </row>
    <row r="33" spans="1:11" ht="15.75" thickBot="1" x14ac:dyDescent="0.3">
      <c r="A33" s="172"/>
      <c r="B33" s="171"/>
      <c r="C33" s="88" t="s">
        <v>258</v>
      </c>
      <c r="D33" s="89" t="s">
        <v>259</v>
      </c>
      <c r="E33" s="90" t="s">
        <v>233</v>
      </c>
      <c r="F33" s="91">
        <v>80</v>
      </c>
      <c r="G33" s="91"/>
      <c r="H33" s="92"/>
      <c r="I33" s="93">
        <f t="shared" si="12"/>
        <v>0</v>
      </c>
      <c r="J33" s="94">
        <f t="shared" si="13"/>
        <v>0</v>
      </c>
      <c r="K33" s="95">
        <f t="shared" si="14"/>
        <v>0</v>
      </c>
    </row>
    <row r="34" spans="1:11" ht="15.75" thickBot="1" x14ac:dyDescent="0.3">
      <c r="A34" s="172"/>
      <c r="B34" s="171"/>
      <c r="C34" s="88" t="s">
        <v>260</v>
      </c>
      <c r="D34" s="89" t="s">
        <v>261</v>
      </c>
      <c r="E34" s="90"/>
      <c r="F34" s="91" t="s">
        <v>238</v>
      </c>
      <c r="G34" s="91"/>
      <c r="H34" s="92"/>
      <c r="I34" s="93">
        <f t="shared" si="12"/>
        <v>0</v>
      </c>
      <c r="J34" s="94">
        <f t="shared" si="13"/>
        <v>0</v>
      </c>
      <c r="K34" s="95">
        <f t="shared" si="14"/>
        <v>0</v>
      </c>
    </row>
    <row r="35" spans="1:11" ht="26.25" thickBot="1" x14ac:dyDescent="0.3">
      <c r="A35" s="172"/>
      <c r="B35" s="171"/>
      <c r="C35" s="88" t="s">
        <v>262</v>
      </c>
      <c r="D35" s="89" t="s">
        <v>263</v>
      </c>
      <c r="E35" s="90" t="s">
        <v>233</v>
      </c>
      <c r="F35" s="91">
        <v>18</v>
      </c>
      <c r="G35" s="91"/>
      <c r="H35" s="92"/>
      <c r="I35" s="93">
        <f t="shared" si="12"/>
        <v>0</v>
      </c>
      <c r="J35" s="94">
        <f t="shared" si="13"/>
        <v>0</v>
      </c>
      <c r="K35" s="95">
        <f t="shared" si="14"/>
        <v>0</v>
      </c>
    </row>
    <row r="36" spans="1:11" ht="15.75" thickBot="1" x14ac:dyDescent="0.3">
      <c r="A36" s="172"/>
      <c r="B36" s="171"/>
      <c r="C36" s="88" t="s">
        <v>264</v>
      </c>
      <c r="D36" s="89" t="s">
        <v>265</v>
      </c>
      <c r="E36" s="90" t="s">
        <v>233</v>
      </c>
      <c r="F36" s="91" t="s">
        <v>238</v>
      </c>
      <c r="G36" s="91"/>
      <c r="H36" s="92"/>
      <c r="I36" s="93">
        <f t="shared" si="12"/>
        <v>0</v>
      </c>
      <c r="J36" s="94">
        <f t="shared" si="13"/>
        <v>0</v>
      </c>
      <c r="K36" s="95">
        <f t="shared" si="14"/>
        <v>0</v>
      </c>
    </row>
    <row r="37" spans="1:11" ht="26.25" thickBot="1" x14ac:dyDescent="0.3">
      <c r="A37" s="172"/>
      <c r="B37" s="171"/>
      <c r="C37" s="88" t="s">
        <v>266</v>
      </c>
      <c r="D37" s="89" t="s">
        <v>267</v>
      </c>
      <c r="E37" s="90" t="s">
        <v>216</v>
      </c>
      <c r="F37" s="91" t="s">
        <v>238</v>
      </c>
      <c r="G37" s="91"/>
      <c r="H37" s="92"/>
      <c r="I37" s="93">
        <f t="shared" si="12"/>
        <v>0</v>
      </c>
      <c r="J37" s="94">
        <f t="shared" si="13"/>
        <v>0</v>
      </c>
      <c r="K37" s="95">
        <f t="shared" si="14"/>
        <v>0</v>
      </c>
    </row>
    <row r="38" spans="1:11" ht="15.75" thickBot="1" x14ac:dyDescent="0.3">
      <c r="A38" s="172"/>
      <c r="B38" s="171"/>
      <c r="C38" s="88" t="s">
        <v>268</v>
      </c>
      <c r="D38" s="89" t="s">
        <v>269</v>
      </c>
      <c r="E38" s="90" t="s">
        <v>233</v>
      </c>
      <c r="F38" s="91">
        <v>4</v>
      </c>
      <c r="G38" s="91"/>
      <c r="H38" s="92"/>
      <c r="I38" s="93">
        <f t="shared" si="12"/>
        <v>0</v>
      </c>
      <c r="J38" s="94">
        <f t="shared" si="13"/>
        <v>0</v>
      </c>
      <c r="K38" s="95">
        <f t="shared" si="14"/>
        <v>0</v>
      </c>
    </row>
    <row r="39" spans="1:11" ht="51.75" thickBot="1" x14ac:dyDescent="0.3">
      <c r="A39" s="172"/>
      <c r="B39" s="171"/>
      <c r="C39" s="88" t="s">
        <v>270</v>
      </c>
      <c r="D39" s="89" t="s">
        <v>271</v>
      </c>
      <c r="E39" s="90" t="s">
        <v>233</v>
      </c>
      <c r="F39" s="91">
        <v>45</v>
      </c>
      <c r="G39" s="91"/>
      <c r="H39" s="92"/>
      <c r="I39" s="93">
        <f t="shared" si="12"/>
        <v>0</v>
      </c>
      <c r="J39" s="94">
        <f t="shared" si="13"/>
        <v>0</v>
      </c>
      <c r="K39" s="95">
        <f t="shared" si="14"/>
        <v>0</v>
      </c>
    </row>
    <row r="40" spans="1:11" ht="26.25" thickBot="1" x14ac:dyDescent="0.3">
      <c r="A40" s="172"/>
      <c r="B40" s="171"/>
      <c r="C40" s="88" t="s">
        <v>272</v>
      </c>
      <c r="D40" s="89" t="s">
        <v>273</v>
      </c>
      <c r="E40" s="90" t="s">
        <v>233</v>
      </c>
      <c r="F40" s="91">
        <v>25</v>
      </c>
      <c r="G40" s="91"/>
      <c r="H40" s="92"/>
      <c r="I40" s="93">
        <f t="shared" si="12"/>
        <v>0</v>
      </c>
      <c r="J40" s="94">
        <f t="shared" si="13"/>
        <v>0</v>
      </c>
      <c r="K40" s="95">
        <f t="shared" si="14"/>
        <v>0</v>
      </c>
    </row>
    <row r="41" spans="1:11" ht="15.75" thickBot="1" x14ac:dyDescent="0.3">
      <c r="A41" s="172"/>
      <c r="B41" s="171"/>
      <c r="C41" s="88" t="s">
        <v>274</v>
      </c>
      <c r="D41" s="89" t="s">
        <v>275</v>
      </c>
      <c r="E41" s="90" t="s">
        <v>233</v>
      </c>
      <c r="F41" s="91">
        <v>15</v>
      </c>
      <c r="G41" s="91"/>
      <c r="H41" s="92"/>
      <c r="I41" s="93">
        <f t="shared" si="12"/>
        <v>0</v>
      </c>
      <c r="J41" s="94">
        <f t="shared" si="13"/>
        <v>0</v>
      </c>
      <c r="K41" s="95">
        <f t="shared" si="14"/>
        <v>0</v>
      </c>
    </row>
    <row r="42" spans="1:11" ht="15.75" thickBot="1" x14ac:dyDescent="0.3">
      <c r="A42" s="172"/>
      <c r="B42" s="171"/>
      <c r="C42" s="88" t="s">
        <v>276</v>
      </c>
      <c r="D42" s="89" t="s">
        <v>161</v>
      </c>
      <c r="E42" s="90" t="s">
        <v>10</v>
      </c>
      <c r="F42" s="91">
        <v>15</v>
      </c>
      <c r="G42" s="91"/>
      <c r="H42" s="92"/>
      <c r="I42" s="93">
        <f t="shared" si="12"/>
        <v>0</v>
      </c>
      <c r="J42" s="94">
        <f t="shared" si="13"/>
        <v>0</v>
      </c>
      <c r="K42" s="95">
        <f t="shared" si="14"/>
        <v>0</v>
      </c>
    </row>
    <row r="43" spans="1:11" ht="15.75" thickBot="1" x14ac:dyDescent="0.3">
      <c r="A43" s="172"/>
      <c r="B43" s="171"/>
      <c r="C43" s="88" t="s">
        <v>277</v>
      </c>
      <c r="D43" s="89" t="s">
        <v>225</v>
      </c>
      <c r="E43" s="90"/>
      <c r="F43" s="91" t="s">
        <v>226</v>
      </c>
      <c r="G43" s="91"/>
      <c r="H43" s="92"/>
      <c r="I43" s="93">
        <f>G43*H43</f>
        <v>0</v>
      </c>
      <c r="J43" s="94">
        <f t="shared" si="13"/>
        <v>0</v>
      </c>
      <c r="K43" s="95">
        <f t="shared" si="14"/>
        <v>0</v>
      </c>
    </row>
    <row r="44" spans="1:11" ht="15.75" thickBot="1" x14ac:dyDescent="0.3">
      <c r="A44" s="187" t="s">
        <v>202</v>
      </c>
      <c r="B44" s="188"/>
      <c r="C44" s="188"/>
      <c r="D44" s="188"/>
      <c r="E44" s="188"/>
      <c r="F44" s="188"/>
      <c r="G44" s="188"/>
      <c r="H44" s="189"/>
      <c r="I44" s="104">
        <f>SUM(I29:I43)</f>
        <v>0</v>
      </c>
      <c r="J44" s="104">
        <f>SUM(J29:J43)</f>
        <v>0</v>
      </c>
      <c r="K44" s="104">
        <f>SUM(K29:K43)</f>
        <v>0</v>
      </c>
    </row>
    <row r="45" spans="1:11" ht="15.75" thickBot="1" x14ac:dyDescent="0.3">
      <c r="A45" s="182"/>
      <c r="B45" s="182"/>
      <c r="C45" s="182"/>
      <c r="D45" s="182"/>
      <c r="E45" s="182"/>
      <c r="F45" s="182"/>
      <c r="G45" s="182"/>
      <c r="H45" s="182"/>
      <c r="I45" s="182"/>
      <c r="J45" s="182"/>
      <c r="K45" s="182"/>
    </row>
    <row r="46" spans="1:11" ht="16.5" thickBot="1" x14ac:dyDescent="0.3">
      <c r="A46" s="176" t="s">
        <v>278</v>
      </c>
      <c r="B46" s="177"/>
      <c r="C46" s="177"/>
      <c r="D46" s="177"/>
      <c r="E46" s="177"/>
      <c r="F46" s="177"/>
      <c r="G46" s="177"/>
      <c r="H46" s="177"/>
      <c r="I46" s="177"/>
      <c r="J46" s="177"/>
      <c r="K46" s="178"/>
    </row>
    <row r="47" spans="1:11" ht="51.75" thickBot="1" x14ac:dyDescent="0.3">
      <c r="A47" s="87" t="s">
        <v>206</v>
      </c>
      <c r="B47" s="87" t="s">
        <v>164</v>
      </c>
      <c r="C47" s="87" t="s">
        <v>207</v>
      </c>
      <c r="D47" s="87" t="s">
        <v>163</v>
      </c>
      <c r="E47" s="87" t="s">
        <v>208</v>
      </c>
      <c r="F47" s="87" t="s">
        <v>209</v>
      </c>
      <c r="G47" s="87" t="s">
        <v>210</v>
      </c>
      <c r="H47" s="87" t="s">
        <v>211</v>
      </c>
      <c r="I47" s="87" t="s">
        <v>162</v>
      </c>
      <c r="J47" s="87" t="s">
        <v>5</v>
      </c>
      <c r="K47" s="87" t="s">
        <v>6</v>
      </c>
    </row>
    <row r="48" spans="1:11" ht="26.25" thickBot="1" x14ac:dyDescent="0.3">
      <c r="A48" s="179" t="s">
        <v>279</v>
      </c>
      <c r="B48" s="180" t="s">
        <v>8</v>
      </c>
      <c r="C48" s="105" t="s">
        <v>160</v>
      </c>
      <c r="D48" s="106" t="s">
        <v>280</v>
      </c>
      <c r="E48" s="107" t="s">
        <v>281</v>
      </c>
      <c r="F48" s="108">
        <v>4</v>
      </c>
      <c r="G48" s="108"/>
      <c r="H48" s="109"/>
      <c r="I48" s="110">
        <f t="shared" ref="I48:I53" si="15">G48*H48</f>
        <v>0</v>
      </c>
      <c r="J48" s="110">
        <f t="shared" si="13"/>
        <v>0</v>
      </c>
      <c r="K48" s="111">
        <f t="shared" si="14"/>
        <v>0</v>
      </c>
    </row>
    <row r="49" spans="1:11" ht="26.25" thickBot="1" x14ac:dyDescent="0.3">
      <c r="A49" s="172"/>
      <c r="B49" s="171"/>
      <c r="C49" s="88" t="s">
        <v>159</v>
      </c>
      <c r="D49" s="89" t="s">
        <v>282</v>
      </c>
      <c r="E49" s="90" t="s">
        <v>281</v>
      </c>
      <c r="F49" s="91">
        <v>6</v>
      </c>
      <c r="G49" s="91"/>
      <c r="H49" s="92"/>
      <c r="I49" s="94">
        <f t="shared" si="15"/>
        <v>0</v>
      </c>
      <c r="J49" s="94">
        <f t="shared" si="13"/>
        <v>0</v>
      </c>
      <c r="K49" s="112">
        <f t="shared" si="14"/>
        <v>0</v>
      </c>
    </row>
    <row r="50" spans="1:11" ht="26.25" thickBot="1" x14ac:dyDescent="0.3">
      <c r="A50" s="172"/>
      <c r="B50" s="171"/>
      <c r="C50" s="88" t="s">
        <v>157</v>
      </c>
      <c r="D50" s="89" t="s">
        <v>158</v>
      </c>
      <c r="E50" s="90" t="s">
        <v>281</v>
      </c>
      <c r="F50" s="91">
        <v>15</v>
      </c>
      <c r="G50" s="91"/>
      <c r="H50" s="92"/>
      <c r="I50" s="94">
        <f t="shared" si="15"/>
        <v>0</v>
      </c>
      <c r="J50" s="94">
        <f t="shared" si="13"/>
        <v>0</v>
      </c>
      <c r="K50" s="112">
        <f t="shared" si="14"/>
        <v>0</v>
      </c>
    </row>
    <row r="51" spans="1:11" ht="26.25" thickBot="1" x14ac:dyDescent="0.3">
      <c r="A51" s="172"/>
      <c r="B51" s="171"/>
      <c r="C51" s="88" t="s">
        <v>156</v>
      </c>
      <c r="D51" s="89" t="s">
        <v>283</v>
      </c>
      <c r="E51" s="90" t="s">
        <v>281</v>
      </c>
      <c r="F51" s="91">
        <v>3.5</v>
      </c>
      <c r="G51" s="91"/>
      <c r="H51" s="92"/>
      <c r="I51" s="94">
        <f t="shared" si="15"/>
        <v>0</v>
      </c>
      <c r="J51" s="94">
        <f t="shared" si="13"/>
        <v>0</v>
      </c>
      <c r="K51" s="112">
        <f t="shared" si="14"/>
        <v>0</v>
      </c>
    </row>
    <row r="52" spans="1:11" ht="15.75" thickBot="1" x14ac:dyDescent="0.3">
      <c r="A52" s="172"/>
      <c r="B52" s="171"/>
      <c r="C52" s="88" t="s">
        <v>284</v>
      </c>
      <c r="D52" s="89" t="s">
        <v>155</v>
      </c>
      <c r="E52" s="90" t="s">
        <v>281</v>
      </c>
      <c r="F52" s="91">
        <v>15</v>
      </c>
      <c r="G52" s="91"/>
      <c r="H52" s="92"/>
      <c r="I52" s="94">
        <f t="shared" si="15"/>
        <v>0</v>
      </c>
      <c r="J52" s="94">
        <f t="shared" si="13"/>
        <v>0</v>
      </c>
      <c r="K52" s="112">
        <f t="shared" si="14"/>
        <v>0</v>
      </c>
    </row>
    <row r="53" spans="1:11" ht="15.75" thickBot="1" x14ac:dyDescent="0.3">
      <c r="A53" s="172"/>
      <c r="B53" s="171"/>
      <c r="C53" s="88" t="s">
        <v>285</v>
      </c>
      <c r="D53" s="89" t="s">
        <v>225</v>
      </c>
      <c r="E53" s="90"/>
      <c r="F53" s="91" t="s">
        <v>226</v>
      </c>
      <c r="G53" s="91"/>
      <c r="H53" s="92"/>
      <c r="I53" s="94">
        <f t="shared" si="15"/>
        <v>0</v>
      </c>
      <c r="J53" s="94">
        <f t="shared" si="13"/>
        <v>0</v>
      </c>
      <c r="K53" s="112">
        <f t="shared" si="14"/>
        <v>0</v>
      </c>
    </row>
    <row r="54" spans="1:11" ht="26.25" thickBot="1" x14ac:dyDescent="0.3">
      <c r="A54" s="172"/>
      <c r="B54" s="170" t="s">
        <v>154</v>
      </c>
      <c r="C54" s="88" t="s">
        <v>153</v>
      </c>
      <c r="D54" s="89" t="s">
        <v>286</v>
      </c>
      <c r="E54" s="90" t="s">
        <v>281</v>
      </c>
      <c r="F54" s="91">
        <v>235</v>
      </c>
      <c r="G54" s="91"/>
      <c r="H54" s="92"/>
      <c r="I54" s="94">
        <f>G54*H54</f>
        <v>0</v>
      </c>
      <c r="J54" s="94">
        <f>I54*24%</f>
        <v>0</v>
      </c>
      <c r="K54" s="112">
        <f>I54+J54</f>
        <v>0</v>
      </c>
    </row>
    <row r="55" spans="1:11" ht="26.25" thickBot="1" x14ac:dyDescent="0.3">
      <c r="A55" s="172"/>
      <c r="B55" s="170"/>
      <c r="C55" s="88" t="s">
        <v>152</v>
      </c>
      <c r="D55" s="89" t="s">
        <v>287</v>
      </c>
      <c r="E55" s="90" t="s">
        <v>288</v>
      </c>
      <c r="F55" s="91">
        <v>240</v>
      </c>
      <c r="G55" s="91"/>
      <c r="H55" s="92"/>
      <c r="I55" s="94">
        <f t="shared" ref="I55:I64" si="16">G55*H55</f>
        <v>0</v>
      </c>
      <c r="J55" s="94">
        <f t="shared" ref="J55:J64" si="17">I55*24%</f>
        <v>0</v>
      </c>
      <c r="K55" s="112">
        <f t="shared" ref="K55:K64" si="18">I55+J55</f>
        <v>0</v>
      </c>
    </row>
    <row r="56" spans="1:11" ht="26.25" thickBot="1" x14ac:dyDescent="0.3">
      <c r="A56" s="172"/>
      <c r="B56" s="170"/>
      <c r="C56" s="88" t="s">
        <v>151</v>
      </c>
      <c r="D56" s="89" t="s">
        <v>289</v>
      </c>
      <c r="E56" s="90" t="s">
        <v>290</v>
      </c>
      <c r="F56" s="91">
        <v>250</v>
      </c>
      <c r="G56" s="91"/>
      <c r="H56" s="92"/>
      <c r="I56" s="94">
        <f t="shared" si="16"/>
        <v>0</v>
      </c>
      <c r="J56" s="94">
        <f t="shared" si="17"/>
        <v>0</v>
      </c>
      <c r="K56" s="112">
        <f t="shared" si="18"/>
        <v>0</v>
      </c>
    </row>
    <row r="57" spans="1:11" ht="26.25" thickBot="1" x14ac:dyDescent="0.3">
      <c r="A57" s="172"/>
      <c r="B57" s="181"/>
      <c r="C57" s="88" t="s">
        <v>150</v>
      </c>
      <c r="D57" s="89" t="s">
        <v>291</v>
      </c>
      <c r="E57" s="90" t="s">
        <v>281</v>
      </c>
      <c r="F57" s="91">
        <v>110</v>
      </c>
      <c r="G57" s="91"/>
      <c r="H57" s="92"/>
      <c r="I57" s="94">
        <f t="shared" si="16"/>
        <v>0</v>
      </c>
      <c r="J57" s="94">
        <f t="shared" si="17"/>
        <v>0</v>
      </c>
      <c r="K57" s="112">
        <f t="shared" si="18"/>
        <v>0</v>
      </c>
    </row>
    <row r="58" spans="1:11" ht="15.75" thickBot="1" x14ac:dyDescent="0.3">
      <c r="A58" s="172"/>
      <c r="B58" s="181"/>
      <c r="C58" s="88" t="s">
        <v>148</v>
      </c>
      <c r="D58" s="89" t="s">
        <v>292</v>
      </c>
      <c r="E58" s="90" t="s">
        <v>233</v>
      </c>
      <c r="F58" s="91">
        <v>12</v>
      </c>
      <c r="G58" s="91"/>
      <c r="H58" s="92"/>
      <c r="I58" s="94">
        <f t="shared" si="16"/>
        <v>0</v>
      </c>
      <c r="J58" s="94">
        <f t="shared" si="17"/>
        <v>0</v>
      </c>
      <c r="K58" s="112">
        <f t="shared" si="18"/>
        <v>0</v>
      </c>
    </row>
    <row r="59" spans="1:11" ht="26.25" thickBot="1" x14ac:dyDescent="0.3">
      <c r="A59" s="172"/>
      <c r="B59" s="181"/>
      <c r="C59" s="88" t="s">
        <v>293</v>
      </c>
      <c r="D59" s="89" t="s">
        <v>294</v>
      </c>
      <c r="E59" s="90" t="s">
        <v>233</v>
      </c>
      <c r="F59" s="91">
        <v>15</v>
      </c>
      <c r="G59" s="91"/>
      <c r="H59" s="92"/>
      <c r="I59" s="94">
        <f t="shared" si="16"/>
        <v>0</v>
      </c>
      <c r="J59" s="94">
        <f t="shared" si="17"/>
        <v>0</v>
      </c>
      <c r="K59" s="112">
        <f t="shared" si="18"/>
        <v>0</v>
      </c>
    </row>
    <row r="60" spans="1:11" ht="15.75" thickBot="1" x14ac:dyDescent="0.3">
      <c r="A60" s="172"/>
      <c r="B60" s="181"/>
      <c r="C60" s="88" t="s">
        <v>295</v>
      </c>
      <c r="D60" s="89" t="s">
        <v>149</v>
      </c>
      <c r="E60" s="90" t="s">
        <v>10</v>
      </c>
      <c r="F60" s="91">
        <v>12</v>
      </c>
      <c r="G60" s="91"/>
      <c r="H60" s="92"/>
      <c r="I60" s="94">
        <f t="shared" si="16"/>
        <v>0</v>
      </c>
      <c r="J60" s="94">
        <f t="shared" si="17"/>
        <v>0</v>
      </c>
      <c r="K60" s="112">
        <f t="shared" si="18"/>
        <v>0</v>
      </c>
    </row>
    <row r="61" spans="1:11" ht="15.75" thickBot="1" x14ac:dyDescent="0.3">
      <c r="A61" s="172"/>
      <c r="B61" s="181"/>
      <c r="C61" s="88" t="s">
        <v>296</v>
      </c>
      <c r="D61" s="89" t="s">
        <v>147</v>
      </c>
      <c r="E61" s="90" t="s">
        <v>10</v>
      </c>
      <c r="F61" s="91">
        <v>24</v>
      </c>
      <c r="G61" s="91"/>
      <c r="H61" s="92"/>
      <c r="I61" s="94">
        <f t="shared" si="16"/>
        <v>0</v>
      </c>
      <c r="J61" s="94">
        <f t="shared" si="17"/>
        <v>0</v>
      </c>
      <c r="K61" s="112">
        <f t="shared" si="18"/>
        <v>0</v>
      </c>
    </row>
    <row r="62" spans="1:11" ht="26.25" thickBot="1" x14ac:dyDescent="0.3">
      <c r="A62" s="172"/>
      <c r="B62" s="181"/>
      <c r="C62" s="88" t="s">
        <v>297</v>
      </c>
      <c r="D62" s="89" t="s">
        <v>298</v>
      </c>
      <c r="E62" s="90" t="s">
        <v>281</v>
      </c>
      <c r="F62" s="91">
        <v>350</v>
      </c>
      <c r="G62" s="91"/>
      <c r="H62" s="92"/>
      <c r="I62" s="94">
        <f t="shared" si="16"/>
        <v>0</v>
      </c>
      <c r="J62" s="94">
        <f t="shared" si="17"/>
        <v>0</v>
      </c>
      <c r="K62" s="112">
        <f t="shared" si="18"/>
        <v>0</v>
      </c>
    </row>
    <row r="63" spans="1:11" ht="26.25" thickBot="1" x14ac:dyDescent="0.3">
      <c r="A63" s="172"/>
      <c r="B63" s="181"/>
      <c r="C63" s="88" t="s">
        <v>299</v>
      </c>
      <c r="D63" s="89" t="s">
        <v>300</v>
      </c>
      <c r="E63" s="90" t="s">
        <v>233</v>
      </c>
      <c r="F63" s="91">
        <v>250</v>
      </c>
      <c r="G63" s="91"/>
      <c r="H63" s="92"/>
      <c r="I63" s="94">
        <f t="shared" si="16"/>
        <v>0</v>
      </c>
      <c r="J63" s="94">
        <f t="shared" si="17"/>
        <v>0</v>
      </c>
      <c r="K63" s="112">
        <f t="shared" si="18"/>
        <v>0</v>
      </c>
    </row>
    <row r="64" spans="1:11" ht="26.25" thickBot="1" x14ac:dyDescent="0.3">
      <c r="A64" s="172"/>
      <c r="B64" s="181"/>
      <c r="C64" s="88" t="s">
        <v>301</v>
      </c>
      <c r="D64" s="89" t="s">
        <v>302</v>
      </c>
      <c r="E64" s="90" t="s">
        <v>281</v>
      </c>
      <c r="F64" s="91">
        <v>155</v>
      </c>
      <c r="G64" s="91"/>
      <c r="H64" s="92"/>
      <c r="I64" s="94">
        <f t="shared" si="16"/>
        <v>0</v>
      </c>
      <c r="J64" s="94">
        <f t="shared" si="17"/>
        <v>0</v>
      </c>
      <c r="K64" s="112">
        <f t="shared" si="18"/>
        <v>0</v>
      </c>
    </row>
    <row r="65" spans="1:11" ht="15.75" thickBot="1" x14ac:dyDescent="0.3">
      <c r="A65" s="172"/>
      <c r="B65" s="181"/>
      <c r="C65" s="88" t="s">
        <v>303</v>
      </c>
      <c r="D65" s="89" t="s">
        <v>225</v>
      </c>
      <c r="E65" s="90"/>
      <c r="F65" s="91" t="s">
        <v>226</v>
      </c>
      <c r="G65" s="91"/>
      <c r="H65" s="92"/>
      <c r="I65" s="94">
        <f>G65*H65</f>
        <v>0</v>
      </c>
      <c r="J65" s="94">
        <f>I65*24%</f>
        <v>0</v>
      </c>
      <c r="K65" s="112">
        <f>I65+J65</f>
        <v>0</v>
      </c>
    </row>
    <row r="66" spans="1:11" ht="26.25" thickBot="1" x14ac:dyDescent="0.3">
      <c r="A66" s="172" t="s">
        <v>304</v>
      </c>
      <c r="B66" s="170" t="s">
        <v>43</v>
      </c>
      <c r="C66" s="88" t="s">
        <v>146</v>
      </c>
      <c r="D66" s="89" t="s">
        <v>305</v>
      </c>
      <c r="E66" s="90" t="s">
        <v>306</v>
      </c>
      <c r="F66" s="91">
        <v>80</v>
      </c>
      <c r="G66" s="91"/>
      <c r="H66" s="92"/>
      <c r="I66" s="94">
        <f>G66*H66</f>
        <v>0</v>
      </c>
      <c r="J66" s="94">
        <f>I66*24%</f>
        <v>0</v>
      </c>
      <c r="K66" s="112">
        <f>I66+J66</f>
        <v>0</v>
      </c>
    </row>
    <row r="67" spans="1:11" ht="26.25" thickBot="1" x14ac:dyDescent="0.3">
      <c r="A67" s="172"/>
      <c r="B67" s="170"/>
      <c r="C67" s="88" t="s">
        <v>145</v>
      </c>
      <c r="D67" s="89" t="s">
        <v>307</v>
      </c>
      <c r="E67" s="90" t="s">
        <v>306</v>
      </c>
      <c r="F67" s="91">
        <v>100</v>
      </c>
      <c r="G67" s="91"/>
      <c r="H67" s="92"/>
      <c r="I67" s="94">
        <f t="shared" ref="I67:I85" si="19">G67*H67</f>
        <v>0</v>
      </c>
      <c r="J67" s="94">
        <f t="shared" ref="J67:J85" si="20">I67*24%</f>
        <v>0</v>
      </c>
      <c r="K67" s="112">
        <f t="shared" ref="K67:K85" si="21">I67+J67</f>
        <v>0</v>
      </c>
    </row>
    <row r="68" spans="1:11" ht="26.25" thickBot="1" x14ac:dyDescent="0.3">
      <c r="A68" s="172"/>
      <c r="B68" s="170"/>
      <c r="C68" s="88" t="s">
        <v>143</v>
      </c>
      <c r="D68" s="89" t="s">
        <v>308</v>
      </c>
      <c r="E68" s="90" t="s">
        <v>281</v>
      </c>
      <c r="F68" s="91">
        <v>150</v>
      </c>
      <c r="G68" s="91"/>
      <c r="H68" s="92"/>
      <c r="I68" s="94">
        <f t="shared" si="19"/>
        <v>0</v>
      </c>
      <c r="J68" s="94">
        <f t="shared" si="20"/>
        <v>0</v>
      </c>
      <c r="K68" s="112">
        <f t="shared" si="21"/>
        <v>0</v>
      </c>
    </row>
    <row r="69" spans="1:11" ht="15.75" thickBot="1" x14ac:dyDescent="0.3">
      <c r="A69" s="172"/>
      <c r="B69" s="170"/>
      <c r="C69" s="88" t="s">
        <v>141</v>
      </c>
      <c r="D69" s="89" t="s">
        <v>144</v>
      </c>
      <c r="E69" s="90" t="s">
        <v>233</v>
      </c>
      <c r="F69" s="91">
        <v>14</v>
      </c>
      <c r="G69" s="91"/>
      <c r="H69" s="92"/>
      <c r="I69" s="94">
        <f t="shared" si="19"/>
        <v>0</v>
      </c>
      <c r="J69" s="94">
        <f t="shared" si="20"/>
        <v>0</v>
      </c>
      <c r="K69" s="112">
        <f t="shared" si="21"/>
        <v>0</v>
      </c>
    </row>
    <row r="70" spans="1:11" ht="15.75" thickBot="1" x14ac:dyDescent="0.3">
      <c r="A70" s="172"/>
      <c r="B70" s="170"/>
      <c r="C70" s="88" t="s">
        <v>139</v>
      </c>
      <c r="D70" s="89" t="s">
        <v>142</v>
      </c>
      <c r="E70" s="90" t="s">
        <v>233</v>
      </c>
      <c r="F70" s="91">
        <v>25</v>
      </c>
      <c r="G70" s="91"/>
      <c r="H70" s="92"/>
      <c r="I70" s="94">
        <f t="shared" si="19"/>
        <v>0</v>
      </c>
      <c r="J70" s="94">
        <f t="shared" si="20"/>
        <v>0</v>
      </c>
      <c r="K70" s="112">
        <f t="shared" si="21"/>
        <v>0</v>
      </c>
    </row>
    <row r="71" spans="1:11" ht="15.75" thickBot="1" x14ac:dyDescent="0.3">
      <c r="A71" s="172"/>
      <c r="B71" s="170"/>
      <c r="C71" s="88" t="s">
        <v>138</v>
      </c>
      <c r="D71" s="89" t="s">
        <v>140</v>
      </c>
      <c r="E71" s="90" t="s">
        <v>233</v>
      </c>
      <c r="F71" s="91">
        <v>20</v>
      </c>
      <c r="G71" s="91"/>
      <c r="H71" s="92"/>
      <c r="I71" s="94">
        <f t="shared" si="19"/>
        <v>0</v>
      </c>
      <c r="J71" s="94">
        <f t="shared" si="20"/>
        <v>0</v>
      </c>
      <c r="K71" s="112">
        <f t="shared" si="21"/>
        <v>0</v>
      </c>
    </row>
    <row r="72" spans="1:11" ht="26.25" thickBot="1" x14ac:dyDescent="0.3">
      <c r="A72" s="172"/>
      <c r="B72" s="170"/>
      <c r="C72" s="88" t="s">
        <v>136</v>
      </c>
      <c r="D72" s="89" t="s">
        <v>309</v>
      </c>
      <c r="E72" s="90" t="s">
        <v>233</v>
      </c>
      <c r="F72" s="91">
        <v>20</v>
      </c>
      <c r="G72" s="91"/>
      <c r="H72" s="92"/>
      <c r="I72" s="94">
        <f t="shared" si="19"/>
        <v>0</v>
      </c>
      <c r="J72" s="94">
        <f t="shared" si="20"/>
        <v>0</v>
      </c>
      <c r="K72" s="112">
        <f t="shared" si="21"/>
        <v>0</v>
      </c>
    </row>
    <row r="73" spans="1:11" ht="26.25" thickBot="1" x14ac:dyDescent="0.3">
      <c r="A73" s="172"/>
      <c r="B73" s="170"/>
      <c r="C73" s="88" t="s">
        <v>310</v>
      </c>
      <c r="D73" s="89" t="s">
        <v>311</v>
      </c>
      <c r="E73" s="90" t="s">
        <v>233</v>
      </c>
      <c r="F73" s="91">
        <v>30</v>
      </c>
      <c r="G73" s="91"/>
      <c r="H73" s="92"/>
      <c r="I73" s="94">
        <f t="shared" si="19"/>
        <v>0</v>
      </c>
      <c r="J73" s="94">
        <f t="shared" si="20"/>
        <v>0</v>
      </c>
      <c r="K73" s="112">
        <f t="shared" si="21"/>
        <v>0</v>
      </c>
    </row>
    <row r="74" spans="1:11" ht="26.25" thickBot="1" x14ac:dyDescent="0.3">
      <c r="A74" s="172"/>
      <c r="B74" s="170"/>
      <c r="C74" s="88" t="s">
        <v>312</v>
      </c>
      <c r="D74" s="89" t="s">
        <v>137</v>
      </c>
      <c r="E74" s="90" t="s">
        <v>233</v>
      </c>
      <c r="F74" s="91">
        <v>40</v>
      </c>
      <c r="G74" s="91"/>
      <c r="H74" s="92"/>
      <c r="I74" s="94">
        <f t="shared" si="19"/>
        <v>0</v>
      </c>
      <c r="J74" s="94">
        <f t="shared" si="20"/>
        <v>0</v>
      </c>
      <c r="K74" s="112">
        <f t="shared" si="21"/>
        <v>0</v>
      </c>
    </row>
    <row r="75" spans="1:11" ht="26.25" thickBot="1" x14ac:dyDescent="0.3">
      <c r="A75" s="172"/>
      <c r="B75" s="170"/>
      <c r="C75" s="88" t="s">
        <v>313</v>
      </c>
      <c r="D75" s="89" t="s">
        <v>314</v>
      </c>
      <c r="E75" s="90" t="s">
        <v>233</v>
      </c>
      <c r="F75" s="91">
        <v>25</v>
      </c>
      <c r="G75" s="91"/>
      <c r="H75" s="92"/>
      <c r="I75" s="94">
        <f t="shared" si="19"/>
        <v>0</v>
      </c>
      <c r="J75" s="94">
        <f t="shared" si="20"/>
        <v>0</v>
      </c>
      <c r="K75" s="112">
        <f t="shared" si="21"/>
        <v>0</v>
      </c>
    </row>
    <row r="76" spans="1:11" ht="39" thickBot="1" x14ac:dyDescent="0.3">
      <c r="A76" s="172"/>
      <c r="B76" s="170"/>
      <c r="C76" s="88" t="s">
        <v>315</v>
      </c>
      <c r="D76" s="89" t="s">
        <v>316</v>
      </c>
      <c r="E76" s="90" t="s">
        <v>233</v>
      </c>
      <c r="F76" s="91">
        <v>35</v>
      </c>
      <c r="G76" s="91"/>
      <c r="H76" s="92"/>
      <c r="I76" s="94">
        <f t="shared" si="19"/>
        <v>0</v>
      </c>
      <c r="J76" s="94">
        <f t="shared" si="20"/>
        <v>0</v>
      </c>
      <c r="K76" s="112">
        <f t="shared" si="21"/>
        <v>0</v>
      </c>
    </row>
    <row r="77" spans="1:11" ht="26.25" thickBot="1" x14ac:dyDescent="0.3">
      <c r="A77" s="172"/>
      <c r="B77" s="170"/>
      <c r="C77" s="88" t="s">
        <v>317</v>
      </c>
      <c r="D77" s="89" t="s">
        <v>318</v>
      </c>
      <c r="E77" s="90" t="s">
        <v>233</v>
      </c>
      <c r="F77" s="91">
        <v>30</v>
      </c>
      <c r="G77" s="91"/>
      <c r="H77" s="92"/>
      <c r="I77" s="94">
        <f t="shared" si="19"/>
        <v>0</v>
      </c>
      <c r="J77" s="94">
        <f t="shared" si="20"/>
        <v>0</v>
      </c>
      <c r="K77" s="112">
        <f t="shared" si="21"/>
        <v>0</v>
      </c>
    </row>
    <row r="78" spans="1:11" ht="15.75" thickBot="1" x14ac:dyDescent="0.3">
      <c r="A78" s="172"/>
      <c r="B78" s="170"/>
      <c r="C78" s="88" t="s">
        <v>319</v>
      </c>
      <c r="D78" s="89" t="s">
        <v>225</v>
      </c>
      <c r="E78" s="90"/>
      <c r="F78" s="91" t="s">
        <v>226</v>
      </c>
      <c r="G78" s="91"/>
      <c r="H78" s="92"/>
      <c r="I78" s="94">
        <f t="shared" si="19"/>
        <v>0</v>
      </c>
      <c r="J78" s="94">
        <f t="shared" si="20"/>
        <v>0</v>
      </c>
      <c r="K78" s="112">
        <f t="shared" si="21"/>
        <v>0</v>
      </c>
    </row>
    <row r="79" spans="1:11" ht="15.75" thickBot="1" x14ac:dyDescent="0.3">
      <c r="A79" s="172"/>
      <c r="B79" s="171" t="s">
        <v>11</v>
      </c>
      <c r="C79" s="88" t="s">
        <v>135</v>
      </c>
      <c r="D79" s="89" t="s">
        <v>320</v>
      </c>
      <c r="E79" s="90" t="s">
        <v>233</v>
      </c>
      <c r="F79" s="91">
        <v>12</v>
      </c>
      <c r="G79" s="91"/>
      <c r="H79" s="92"/>
      <c r="I79" s="94">
        <f t="shared" si="19"/>
        <v>0</v>
      </c>
      <c r="J79" s="94">
        <f t="shared" si="20"/>
        <v>0</v>
      </c>
      <c r="K79" s="112">
        <f t="shared" si="21"/>
        <v>0</v>
      </c>
    </row>
    <row r="80" spans="1:11" ht="26.25" thickBot="1" x14ac:dyDescent="0.3">
      <c r="A80" s="172"/>
      <c r="B80" s="171"/>
      <c r="C80" s="88" t="s">
        <v>134</v>
      </c>
      <c r="D80" s="89" t="s">
        <v>321</v>
      </c>
      <c r="E80" s="90" t="s">
        <v>233</v>
      </c>
      <c r="F80" s="91">
        <v>22</v>
      </c>
      <c r="G80" s="91"/>
      <c r="H80" s="92"/>
      <c r="I80" s="94">
        <f t="shared" si="19"/>
        <v>0</v>
      </c>
      <c r="J80" s="94">
        <f t="shared" si="20"/>
        <v>0</v>
      </c>
      <c r="K80" s="112">
        <f t="shared" si="21"/>
        <v>0</v>
      </c>
    </row>
    <row r="81" spans="1:11" ht="26.25" thickBot="1" x14ac:dyDescent="0.3">
      <c r="A81" s="172"/>
      <c r="B81" s="171"/>
      <c r="C81" s="88" t="s">
        <v>133</v>
      </c>
      <c r="D81" s="89" t="s">
        <v>12</v>
      </c>
      <c r="E81" s="90" t="s">
        <v>233</v>
      </c>
      <c r="F81" s="91">
        <v>16</v>
      </c>
      <c r="G81" s="91"/>
      <c r="H81" s="92"/>
      <c r="I81" s="94">
        <f t="shared" si="19"/>
        <v>0</v>
      </c>
      <c r="J81" s="94">
        <f t="shared" si="20"/>
        <v>0</v>
      </c>
      <c r="K81" s="112">
        <f t="shared" si="21"/>
        <v>0</v>
      </c>
    </row>
    <row r="82" spans="1:11" ht="15.75" thickBot="1" x14ac:dyDescent="0.3">
      <c r="A82" s="172"/>
      <c r="B82" s="171"/>
      <c r="C82" s="88" t="s">
        <v>132</v>
      </c>
      <c r="D82" s="89" t="s">
        <v>322</v>
      </c>
      <c r="E82" s="90" t="s">
        <v>233</v>
      </c>
      <c r="F82" s="91">
        <v>15</v>
      </c>
      <c r="G82" s="91"/>
      <c r="H82" s="92"/>
      <c r="I82" s="94">
        <f t="shared" si="19"/>
        <v>0</v>
      </c>
      <c r="J82" s="94">
        <f t="shared" si="20"/>
        <v>0</v>
      </c>
      <c r="K82" s="112">
        <f t="shared" si="21"/>
        <v>0</v>
      </c>
    </row>
    <row r="83" spans="1:11" ht="26.25" thickBot="1" x14ac:dyDescent="0.3">
      <c r="A83" s="172"/>
      <c r="B83" s="171"/>
      <c r="C83" s="88" t="s">
        <v>323</v>
      </c>
      <c r="D83" s="89" t="s">
        <v>324</v>
      </c>
      <c r="E83" s="90" t="s">
        <v>233</v>
      </c>
      <c r="F83" s="91">
        <v>20</v>
      </c>
      <c r="G83" s="91"/>
      <c r="H83" s="92"/>
      <c r="I83" s="94">
        <f>G83*H83</f>
        <v>0</v>
      </c>
      <c r="J83" s="94">
        <f>I83*24%</f>
        <v>0</v>
      </c>
      <c r="K83" s="112">
        <f>I83+J83</f>
        <v>0</v>
      </c>
    </row>
    <row r="84" spans="1:11" ht="51.75" thickBot="1" x14ac:dyDescent="0.3">
      <c r="A84" s="172"/>
      <c r="B84" s="171"/>
      <c r="C84" s="88" t="s">
        <v>325</v>
      </c>
      <c r="D84" s="89" t="s">
        <v>326</v>
      </c>
      <c r="E84" s="90" t="s">
        <v>233</v>
      </c>
      <c r="F84" s="91">
        <v>20</v>
      </c>
      <c r="G84" s="91"/>
      <c r="H84" s="92"/>
      <c r="I84" s="94">
        <f t="shared" si="19"/>
        <v>0</v>
      </c>
      <c r="J84" s="94">
        <f t="shared" si="20"/>
        <v>0</v>
      </c>
      <c r="K84" s="112">
        <f t="shared" si="21"/>
        <v>0</v>
      </c>
    </row>
    <row r="85" spans="1:11" ht="15.75" thickBot="1" x14ac:dyDescent="0.3">
      <c r="A85" s="172"/>
      <c r="B85" s="171"/>
      <c r="C85" s="88" t="s">
        <v>327</v>
      </c>
      <c r="D85" s="89" t="s">
        <v>225</v>
      </c>
      <c r="E85" s="90"/>
      <c r="F85" s="91" t="s">
        <v>226</v>
      </c>
      <c r="G85" s="91"/>
      <c r="H85" s="92"/>
      <c r="I85" s="94">
        <f t="shared" si="19"/>
        <v>0</v>
      </c>
      <c r="J85" s="94">
        <f t="shared" si="20"/>
        <v>0</v>
      </c>
      <c r="K85" s="112">
        <f t="shared" si="21"/>
        <v>0</v>
      </c>
    </row>
    <row r="86" spans="1:11" ht="15.75" thickBot="1" x14ac:dyDescent="0.3">
      <c r="A86" s="172"/>
      <c r="B86" s="171" t="s">
        <v>13</v>
      </c>
      <c r="C86" s="88" t="s">
        <v>131</v>
      </c>
      <c r="D86" s="89" t="s">
        <v>328</v>
      </c>
      <c r="E86" s="90" t="s">
        <v>233</v>
      </c>
      <c r="F86" s="91">
        <v>40</v>
      </c>
      <c r="G86" s="91"/>
      <c r="H86" s="92"/>
      <c r="I86" s="94">
        <f>G86*H86</f>
        <v>0</v>
      </c>
      <c r="J86" s="94">
        <f>I86*24%</f>
        <v>0</v>
      </c>
      <c r="K86" s="112">
        <f>I86+J86</f>
        <v>0</v>
      </c>
    </row>
    <row r="87" spans="1:11" ht="15.75" thickBot="1" x14ac:dyDescent="0.3">
      <c r="A87" s="172"/>
      <c r="B87" s="171"/>
      <c r="C87" s="88" t="s">
        <v>130</v>
      </c>
      <c r="D87" s="89" t="s">
        <v>329</v>
      </c>
      <c r="E87" s="90" t="s">
        <v>233</v>
      </c>
      <c r="F87" s="91">
        <v>35</v>
      </c>
      <c r="G87" s="91"/>
      <c r="H87" s="92"/>
      <c r="I87" s="94">
        <f t="shared" ref="I87:I94" si="22">G87*H87</f>
        <v>0</v>
      </c>
      <c r="J87" s="94">
        <f t="shared" ref="J87:J94" si="23">I87*24%</f>
        <v>0</v>
      </c>
      <c r="K87" s="112">
        <f t="shared" ref="K87:K94" si="24">I87+J87</f>
        <v>0</v>
      </c>
    </row>
    <row r="88" spans="1:11" ht="26.25" thickBot="1" x14ac:dyDescent="0.3">
      <c r="A88" s="172"/>
      <c r="B88" s="171"/>
      <c r="C88" s="88" t="s">
        <v>129</v>
      </c>
      <c r="D88" s="89" t="s">
        <v>330</v>
      </c>
      <c r="E88" s="90" t="s">
        <v>233</v>
      </c>
      <c r="F88" s="91">
        <v>40</v>
      </c>
      <c r="G88" s="91"/>
      <c r="H88" s="92"/>
      <c r="I88" s="94">
        <f t="shared" si="22"/>
        <v>0</v>
      </c>
      <c r="J88" s="94">
        <f t="shared" si="23"/>
        <v>0</v>
      </c>
      <c r="K88" s="112">
        <f t="shared" si="24"/>
        <v>0</v>
      </c>
    </row>
    <row r="89" spans="1:11" ht="15.75" thickBot="1" x14ac:dyDescent="0.3">
      <c r="A89" s="172"/>
      <c r="B89" s="171"/>
      <c r="C89" s="88" t="s">
        <v>128</v>
      </c>
      <c r="D89" s="89" t="s">
        <v>331</v>
      </c>
      <c r="E89" s="90" t="s">
        <v>233</v>
      </c>
      <c r="F89" s="91">
        <v>70</v>
      </c>
      <c r="G89" s="91"/>
      <c r="H89" s="92"/>
      <c r="I89" s="94">
        <f t="shared" si="22"/>
        <v>0</v>
      </c>
      <c r="J89" s="94">
        <f t="shared" si="23"/>
        <v>0</v>
      </c>
      <c r="K89" s="112">
        <f t="shared" si="24"/>
        <v>0</v>
      </c>
    </row>
    <row r="90" spans="1:11" ht="26.25" thickBot="1" x14ac:dyDescent="0.3">
      <c r="A90" s="172"/>
      <c r="B90" s="171"/>
      <c r="C90" s="88" t="s">
        <v>127</v>
      </c>
      <c r="D90" s="89" t="s">
        <v>332</v>
      </c>
      <c r="E90" s="90" t="s">
        <v>233</v>
      </c>
      <c r="F90" s="91">
        <v>100</v>
      </c>
      <c r="G90" s="91"/>
      <c r="H90" s="92"/>
      <c r="I90" s="94">
        <f t="shared" si="22"/>
        <v>0</v>
      </c>
      <c r="J90" s="94">
        <f t="shared" si="23"/>
        <v>0</v>
      </c>
      <c r="K90" s="112">
        <f t="shared" si="24"/>
        <v>0</v>
      </c>
    </row>
    <row r="91" spans="1:11" ht="39" thickBot="1" x14ac:dyDescent="0.3">
      <c r="A91" s="172"/>
      <c r="B91" s="171"/>
      <c r="C91" s="88" t="s">
        <v>126</v>
      </c>
      <c r="D91" s="89" t="s">
        <v>14</v>
      </c>
      <c r="E91" s="90" t="s">
        <v>79</v>
      </c>
      <c r="F91" s="91">
        <v>15</v>
      </c>
      <c r="G91" s="91"/>
      <c r="H91" s="92"/>
      <c r="I91" s="94">
        <f t="shared" si="22"/>
        <v>0</v>
      </c>
      <c r="J91" s="94">
        <f t="shared" si="23"/>
        <v>0</v>
      </c>
      <c r="K91" s="112">
        <f t="shared" si="24"/>
        <v>0</v>
      </c>
    </row>
    <row r="92" spans="1:11" ht="26.25" thickBot="1" x14ac:dyDescent="0.3">
      <c r="A92" s="172"/>
      <c r="B92" s="171"/>
      <c r="C92" s="88" t="s">
        <v>125</v>
      </c>
      <c r="D92" s="89" t="s">
        <v>333</v>
      </c>
      <c r="E92" s="90" t="s">
        <v>233</v>
      </c>
      <c r="F92" s="91">
        <v>45</v>
      </c>
      <c r="G92" s="91"/>
      <c r="H92" s="92"/>
      <c r="I92" s="94">
        <f t="shared" si="22"/>
        <v>0</v>
      </c>
      <c r="J92" s="94">
        <f t="shared" si="23"/>
        <v>0</v>
      </c>
      <c r="K92" s="112">
        <f t="shared" si="24"/>
        <v>0</v>
      </c>
    </row>
    <row r="93" spans="1:11" ht="26.25" thickBot="1" x14ac:dyDescent="0.3">
      <c r="A93" s="172"/>
      <c r="B93" s="171"/>
      <c r="C93" s="88" t="s">
        <v>334</v>
      </c>
      <c r="D93" s="89" t="s">
        <v>335</v>
      </c>
      <c r="E93" s="90" t="s">
        <v>233</v>
      </c>
      <c r="F93" s="91">
        <v>32</v>
      </c>
      <c r="G93" s="91"/>
      <c r="H93" s="92"/>
      <c r="I93" s="94">
        <f t="shared" si="22"/>
        <v>0</v>
      </c>
      <c r="J93" s="94">
        <f t="shared" si="23"/>
        <v>0</v>
      </c>
      <c r="K93" s="112">
        <f t="shared" si="24"/>
        <v>0</v>
      </c>
    </row>
    <row r="94" spans="1:11" ht="15.75" thickBot="1" x14ac:dyDescent="0.3">
      <c r="A94" s="172"/>
      <c r="B94" s="171"/>
      <c r="C94" s="88" t="s">
        <v>336</v>
      </c>
      <c r="D94" s="89" t="s">
        <v>225</v>
      </c>
      <c r="E94" s="90"/>
      <c r="F94" s="91" t="s">
        <v>226</v>
      </c>
      <c r="G94" s="91"/>
      <c r="H94" s="92"/>
      <c r="I94" s="94">
        <f t="shared" si="22"/>
        <v>0</v>
      </c>
      <c r="J94" s="94">
        <f t="shared" si="23"/>
        <v>0</v>
      </c>
      <c r="K94" s="112">
        <f t="shared" si="24"/>
        <v>0</v>
      </c>
    </row>
    <row r="95" spans="1:11" ht="26.25" thickBot="1" x14ac:dyDescent="0.3">
      <c r="A95" s="172"/>
      <c r="B95" s="171" t="s">
        <v>337</v>
      </c>
      <c r="C95" s="88" t="s">
        <v>124</v>
      </c>
      <c r="D95" s="89" t="s">
        <v>338</v>
      </c>
      <c r="E95" s="90" t="s">
        <v>233</v>
      </c>
      <c r="F95" s="91">
        <v>32</v>
      </c>
      <c r="G95" s="91"/>
      <c r="H95" s="92"/>
      <c r="I95" s="94">
        <f>G95*H95</f>
        <v>0</v>
      </c>
      <c r="J95" s="94">
        <f>I95*24%</f>
        <v>0</v>
      </c>
      <c r="K95" s="112">
        <f>I95+J95</f>
        <v>0</v>
      </c>
    </row>
    <row r="96" spans="1:11" ht="26.25" thickBot="1" x14ac:dyDescent="0.3">
      <c r="A96" s="172"/>
      <c r="B96" s="171"/>
      <c r="C96" s="88" t="s">
        <v>123</v>
      </c>
      <c r="D96" s="89" t="s">
        <v>339</v>
      </c>
      <c r="E96" s="90" t="s">
        <v>233</v>
      </c>
      <c r="F96" s="91">
        <v>35</v>
      </c>
      <c r="G96" s="91"/>
      <c r="H96" s="92"/>
      <c r="I96" s="94">
        <f t="shared" ref="I96:I109" si="25">G96*H96</f>
        <v>0</v>
      </c>
      <c r="J96" s="94">
        <f t="shared" ref="J96:J109" si="26">I96*24%</f>
        <v>0</v>
      </c>
      <c r="K96" s="112">
        <f t="shared" ref="K96:K109" si="27">I96+J96</f>
        <v>0</v>
      </c>
    </row>
    <row r="97" spans="1:11" ht="26.25" thickBot="1" x14ac:dyDescent="0.3">
      <c r="A97" s="172"/>
      <c r="B97" s="171"/>
      <c r="C97" s="88" t="s">
        <v>122</v>
      </c>
      <c r="D97" s="89" t="s">
        <v>340</v>
      </c>
      <c r="E97" s="90" t="s">
        <v>233</v>
      </c>
      <c r="F97" s="91">
        <v>40</v>
      </c>
      <c r="G97" s="91"/>
      <c r="H97" s="92"/>
      <c r="I97" s="94">
        <f t="shared" si="25"/>
        <v>0</v>
      </c>
      <c r="J97" s="94">
        <f t="shared" si="26"/>
        <v>0</v>
      </c>
      <c r="K97" s="112">
        <f t="shared" si="27"/>
        <v>0</v>
      </c>
    </row>
    <row r="98" spans="1:11" ht="26.25" thickBot="1" x14ac:dyDescent="0.3">
      <c r="A98" s="172"/>
      <c r="B98" s="171"/>
      <c r="C98" s="88" t="s">
        <v>121</v>
      </c>
      <c r="D98" s="89" t="s">
        <v>332</v>
      </c>
      <c r="E98" s="90" t="s">
        <v>233</v>
      </c>
      <c r="F98" s="91">
        <v>100</v>
      </c>
      <c r="G98" s="91"/>
      <c r="H98" s="92"/>
      <c r="I98" s="94">
        <f t="shared" si="25"/>
        <v>0</v>
      </c>
      <c r="J98" s="94">
        <f t="shared" si="26"/>
        <v>0</v>
      </c>
      <c r="K98" s="112">
        <f t="shared" si="27"/>
        <v>0</v>
      </c>
    </row>
    <row r="99" spans="1:11" ht="26.25" thickBot="1" x14ac:dyDescent="0.3">
      <c r="A99" s="172"/>
      <c r="B99" s="171"/>
      <c r="C99" s="88" t="s">
        <v>120</v>
      </c>
      <c r="D99" s="89" t="s">
        <v>341</v>
      </c>
      <c r="E99" s="90" t="s">
        <v>233</v>
      </c>
      <c r="F99" s="91">
        <v>40</v>
      </c>
      <c r="G99" s="91"/>
      <c r="H99" s="92"/>
      <c r="I99" s="94">
        <f t="shared" si="25"/>
        <v>0</v>
      </c>
      <c r="J99" s="94">
        <f t="shared" si="26"/>
        <v>0</v>
      </c>
      <c r="K99" s="112">
        <f t="shared" si="27"/>
        <v>0</v>
      </c>
    </row>
    <row r="100" spans="1:11" ht="26.25" thickBot="1" x14ac:dyDescent="0.3">
      <c r="A100" s="172"/>
      <c r="B100" s="171"/>
      <c r="C100" s="88" t="s">
        <v>119</v>
      </c>
      <c r="D100" s="89" t="s">
        <v>342</v>
      </c>
      <c r="E100" s="90" t="s">
        <v>233</v>
      </c>
      <c r="F100" s="91">
        <v>50</v>
      </c>
      <c r="G100" s="91"/>
      <c r="H100" s="92"/>
      <c r="I100" s="94">
        <f t="shared" si="25"/>
        <v>0</v>
      </c>
      <c r="J100" s="94">
        <f t="shared" si="26"/>
        <v>0</v>
      </c>
      <c r="K100" s="112">
        <f t="shared" si="27"/>
        <v>0</v>
      </c>
    </row>
    <row r="101" spans="1:11" ht="26.25" thickBot="1" x14ac:dyDescent="0.3">
      <c r="A101" s="172"/>
      <c r="B101" s="171"/>
      <c r="C101" s="88" t="s">
        <v>118</v>
      </c>
      <c r="D101" s="89" t="s">
        <v>343</v>
      </c>
      <c r="E101" s="90" t="s">
        <v>233</v>
      </c>
      <c r="F101" s="91">
        <v>90</v>
      </c>
      <c r="G101" s="91"/>
      <c r="H101" s="92"/>
      <c r="I101" s="94">
        <f t="shared" si="25"/>
        <v>0</v>
      </c>
      <c r="J101" s="94">
        <f t="shared" si="26"/>
        <v>0</v>
      </c>
      <c r="K101" s="112">
        <f t="shared" si="27"/>
        <v>0</v>
      </c>
    </row>
    <row r="102" spans="1:11" ht="15.75" thickBot="1" x14ac:dyDescent="0.3">
      <c r="A102" s="172"/>
      <c r="B102" s="171"/>
      <c r="C102" s="88" t="s">
        <v>117</v>
      </c>
      <c r="D102" s="89" t="s">
        <v>344</v>
      </c>
      <c r="E102" s="90" t="s">
        <v>233</v>
      </c>
      <c r="F102" s="91">
        <v>80</v>
      </c>
      <c r="G102" s="91"/>
      <c r="H102" s="92"/>
      <c r="I102" s="94">
        <f t="shared" si="25"/>
        <v>0</v>
      </c>
      <c r="J102" s="94">
        <f t="shared" si="26"/>
        <v>0</v>
      </c>
      <c r="K102" s="112">
        <f t="shared" si="27"/>
        <v>0</v>
      </c>
    </row>
    <row r="103" spans="1:11" ht="26.25" thickBot="1" x14ac:dyDescent="0.3">
      <c r="A103" s="172"/>
      <c r="B103" s="171"/>
      <c r="C103" s="88" t="s">
        <v>116</v>
      </c>
      <c r="D103" s="89" t="s">
        <v>345</v>
      </c>
      <c r="E103" s="90" t="s">
        <v>233</v>
      </c>
      <c r="F103" s="91">
        <v>120</v>
      </c>
      <c r="G103" s="91"/>
      <c r="H103" s="92"/>
      <c r="I103" s="94">
        <f t="shared" si="25"/>
        <v>0</v>
      </c>
      <c r="J103" s="94">
        <f t="shared" si="26"/>
        <v>0</v>
      </c>
      <c r="K103" s="112">
        <f t="shared" si="27"/>
        <v>0</v>
      </c>
    </row>
    <row r="104" spans="1:11" ht="26.25" thickBot="1" x14ac:dyDescent="0.3">
      <c r="A104" s="172"/>
      <c r="B104" s="171"/>
      <c r="C104" s="88" t="s">
        <v>115</v>
      </c>
      <c r="D104" s="89" t="s">
        <v>346</v>
      </c>
      <c r="E104" s="90" t="s">
        <v>233</v>
      </c>
      <c r="F104" s="91">
        <v>30</v>
      </c>
      <c r="G104" s="91"/>
      <c r="H104" s="92"/>
      <c r="I104" s="94">
        <f t="shared" si="25"/>
        <v>0</v>
      </c>
      <c r="J104" s="94">
        <f t="shared" si="26"/>
        <v>0</v>
      </c>
      <c r="K104" s="112">
        <f t="shared" si="27"/>
        <v>0</v>
      </c>
    </row>
    <row r="105" spans="1:11" ht="39" thickBot="1" x14ac:dyDescent="0.3">
      <c r="A105" s="172"/>
      <c r="B105" s="171"/>
      <c r="C105" s="88" t="s">
        <v>347</v>
      </c>
      <c r="D105" s="89" t="s">
        <v>348</v>
      </c>
      <c r="E105" s="90" t="s">
        <v>233</v>
      </c>
      <c r="F105" s="91">
        <v>40</v>
      </c>
      <c r="G105" s="91"/>
      <c r="H105" s="92"/>
      <c r="I105" s="94">
        <f t="shared" si="25"/>
        <v>0</v>
      </c>
      <c r="J105" s="94">
        <f t="shared" si="26"/>
        <v>0</v>
      </c>
      <c r="K105" s="112">
        <f t="shared" si="27"/>
        <v>0</v>
      </c>
    </row>
    <row r="106" spans="1:11" ht="15.75" thickBot="1" x14ac:dyDescent="0.3">
      <c r="A106" s="172"/>
      <c r="B106" s="171"/>
      <c r="C106" s="88" t="s">
        <v>349</v>
      </c>
      <c r="D106" s="89" t="s">
        <v>350</v>
      </c>
      <c r="E106" s="90" t="s">
        <v>233</v>
      </c>
      <c r="F106" s="91">
        <v>45</v>
      </c>
      <c r="G106" s="91"/>
      <c r="H106" s="92"/>
      <c r="I106" s="94">
        <f>G106*H106</f>
        <v>0</v>
      </c>
      <c r="J106" s="94">
        <f>I106*24%</f>
        <v>0</v>
      </c>
      <c r="K106" s="112">
        <f>I106+J106</f>
        <v>0</v>
      </c>
    </row>
    <row r="107" spans="1:11" ht="15.75" thickBot="1" x14ac:dyDescent="0.3">
      <c r="A107" s="172"/>
      <c r="B107" s="171"/>
      <c r="C107" s="88" t="s">
        <v>351</v>
      </c>
      <c r="D107" s="89" t="s">
        <v>352</v>
      </c>
      <c r="E107" s="90" t="s">
        <v>233</v>
      </c>
      <c r="F107" s="91">
        <v>30</v>
      </c>
      <c r="G107" s="91"/>
      <c r="H107" s="92"/>
      <c r="I107" s="94">
        <f t="shared" si="25"/>
        <v>0</v>
      </c>
      <c r="J107" s="94">
        <f t="shared" si="26"/>
        <v>0</v>
      </c>
      <c r="K107" s="112">
        <f t="shared" si="27"/>
        <v>0</v>
      </c>
    </row>
    <row r="108" spans="1:11" ht="26.25" thickBot="1" x14ac:dyDescent="0.3">
      <c r="A108" s="172"/>
      <c r="B108" s="171"/>
      <c r="C108" s="88" t="s">
        <v>353</v>
      </c>
      <c r="D108" s="89" t="s">
        <v>335</v>
      </c>
      <c r="E108" s="90" t="s">
        <v>233</v>
      </c>
      <c r="F108" s="91">
        <v>30</v>
      </c>
      <c r="G108" s="91"/>
      <c r="H108" s="92"/>
      <c r="I108" s="94">
        <f t="shared" si="25"/>
        <v>0</v>
      </c>
      <c r="J108" s="94">
        <f t="shared" si="26"/>
        <v>0</v>
      </c>
      <c r="K108" s="112">
        <f t="shared" si="27"/>
        <v>0</v>
      </c>
    </row>
    <row r="109" spans="1:11" ht="15.75" thickBot="1" x14ac:dyDescent="0.3">
      <c r="A109" s="172"/>
      <c r="B109" s="171"/>
      <c r="C109" s="88" t="s">
        <v>354</v>
      </c>
      <c r="D109" s="89" t="s">
        <v>225</v>
      </c>
      <c r="E109" s="90"/>
      <c r="F109" s="91" t="s">
        <v>226</v>
      </c>
      <c r="G109" s="91"/>
      <c r="H109" s="92"/>
      <c r="I109" s="94">
        <f t="shared" si="25"/>
        <v>0</v>
      </c>
      <c r="J109" s="94">
        <f t="shared" si="26"/>
        <v>0</v>
      </c>
      <c r="K109" s="112">
        <f t="shared" si="27"/>
        <v>0</v>
      </c>
    </row>
    <row r="110" spans="1:11" ht="26.25" thickBot="1" x14ac:dyDescent="0.3">
      <c r="A110" s="172" t="s">
        <v>355</v>
      </c>
      <c r="B110" s="170" t="s">
        <v>356</v>
      </c>
      <c r="C110" s="88" t="s">
        <v>114</v>
      </c>
      <c r="D110" s="89" t="s">
        <v>113</v>
      </c>
      <c r="E110" s="90" t="s">
        <v>233</v>
      </c>
      <c r="F110" s="91">
        <v>120</v>
      </c>
      <c r="G110" s="91"/>
      <c r="H110" s="92"/>
      <c r="I110" s="94">
        <f>G110*H110</f>
        <v>0</v>
      </c>
      <c r="J110" s="94">
        <f>I110*24%</f>
        <v>0</v>
      </c>
      <c r="K110" s="112">
        <f>I110+J110</f>
        <v>0</v>
      </c>
    </row>
    <row r="111" spans="1:11" ht="26.25" thickBot="1" x14ac:dyDescent="0.3">
      <c r="A111" s="172"/>
      <c r="B111" s="170"/>
      <c r="C111" s="88" t="s">
        <v>112</v>
      </c>
      <c r="D111" s="89" t="s">
        <v>111</v>
      </c>
      <c r="E111" s="90" t="s">
        <v>233</v>
      </c>
      <c r="F111" s="91">
        <v>180</v>
      </c>
      <c r="G111" s="91"/>
      <c r="H111" s="92"/>
      <c r="I111" s="94">
        <f t="shared" ref="I111:I136" si="28">G111*H111</f>
        <v>0</v>
      </c>
      <c r="J111" s="94">
        <f t="shared" ref="J111:J170" si="29">I111*24%</f>
        <v>0</v>
      </c>
      <c r="K111" s="112">
        <f t="shared" ref="K111:K170" si="30">I111+J111</f>
        <v>0</v>
      </c>
    </row>
    <row r="112" spans="1:11" ht="39" thickBot="1" x14ac:dyDescent="0.3">
      <c r="A112" s="172"/>
      <c r="B112" s="170"/>
      <c r="C112" s="88" t="s">
        <v>110</v>
      </c>
      <c r="D112" s="89" t="s">
        <v>357</v>
      </c>
      <c r="E112" s="90" t="s">
        <v>233</v>
      </c>
      <c r="F112" s="91">
        <v>290</v>
      </c>
      <c r="G112" s="91"/>
      <c r="H112" s="92"/>
      <c r="I112" s="94">
        <f t="shared" si="28"/>
        <v>0</v>
      </c>
      <c r="J112" s="94">
        <f t="shared" si="29"/>
        <v>0</v>
      </c>
      <c r="K112" s="112">
        <f t="shared" si="30"/>
        <v>0</v>
      </c>
    </row>
    <row r="113" spans="1:11" ht="39" thickBot="1" x14ac:dyDescent="0.3">
      <c r="A113" s="172"/>
      <c r="B113" s="170"/>
      <c r="C113" s="88" t="s">
        <v>109</v>
      </c>
      <c r="D113" s="89" t="s">
        <v>358</v>
      </c>
      <c r="E113" s="90" t="s">
        <v>233</v>
      </c>
      <c r="F113" s="91">
        <v>320</v>
      </c>
      <c r="G113" s="91"/>
      <c r="H113" s="92"/>
      <c r="I113" s="94">
        <f t="shared" si="28"/>
        <v>0</v>
      </c>
      <c r="J113" s="94">
        <f t="shared" si="29"/>
        <v>0</v>
      </c>
      <c r="K113" s="112">
        <f t="shared" si="30"/>
        <v>0</v>
      </c>
    </row>
    <row r="114" spans="1:11" ht="39" thickBot="1" x14ac:dyDescent="0.3">
      <c r="A114" s="172"/>
      <c r="B114" s="170"/>
      <c r="C114" s="88" t="s">
        <v>108</v>
      </c>
      <c r="D114" s="89" t="s">
        <v>359</v>
      </c>
      <c r="E114" s="90" t="s">
        <v>233</v>
      </c>
      <c r="F114" s="91">
        <v>300</v>
      </c>
      <c r="G114" s="91"/>
      <c r="H114" s="92"/>
      <c r="I114" s="94">
        <f t="shared" si="28"/>
        <v>0</v>
      </c>
      <c r="J114" s="94">
        <f t="shared" si="29"/>
        <v>0</v>
      </c>
      <c r="K114" s="112">
        <f t="shared" si="30"/>
        <v>0</v>
      </c>
    </row>
    <row r="115" spans="1:11" ht="26.25" thickBot="1" x14ac:dyDescent="0.3">
      <c r="A115" s="172"/>
      <c r="B115" s="170"/>
      <c r="C115" s="88" t="s">
        <v>107</v>
      </c>
      <c r="D115" s="89" t="s">
        <v>360</v>
      </c>
      <c r="E115" s="90" t="s">
        <v>233</v>
      </c>
      <c r="F115" s="91">
        <v>220</v>
      </c>
      <c r="G115" s="91"/>
      <c r="H115" s="92"/>
      <c r="I115" s="94">
        <f t="shared" si="28"/>
        <v>0</v>
      </c>
      <c r="J115" s="94">
        <f t="shared" si="29"/>
        <v>0</v>
      </c>
      <c r="K115" s="112">
        <f t="shared" si="30"/>
        <v>0</v>
      </c>
    </row>
    <row r="116" spans="1:11" ht="26.25" thickBot="1" x14ac:dyDescent="0.3">
      <c r="A116" s="172"/>
      <c r="B116" s="170"/>
      <c r="C116" s="88" t="s">
        <v>105</v>
      </c>
      <c r="D116" s="89" t="s">
        <v>361</v>
      </c>
      <c r="E116" s="90" t="s">
        <v>233</v>
      </c>
      <c r="F116" s="91">
        <v>280</v>
      </c>
      <c r="G116" s="91"/>
      <c r="H116" s="92"/>
      <c r="I116" s="94">
        <f t="shared" si="28"/>
        <v>0</v>
      </c>
      <c r="J116" s="94">
        <f t="shared" si="29"/>
        <v>0</v>
      </c>
      <c r="K116" s="112">
        <f t="shared" si="30"/>
        <v>0</v>
      </c>
    </row>
    <row r="117" spans="1:11" ht="26.25" thickBot="1" x14ac:dyDescent="0.3">
      <c r="A117" s="172"/>
      <c r="B117" s="170"/>
      <c r="C117" s="88" t="s">
        <v>103</v>
      </c>
      <c r="D117" s="89" t="s">
        <v>362</v>
      </c>
      <c r="E117" s="90" t="s">
        <v>233</v>
      </c>
      <c r="F117" s="91">
        <v>180</v>
      </c>
      <c r="G117" s="91"/>
      <c r="H117" s="92"/>
      <c r="I117" s="94">
        <f t="shared" si="28"/>
        <v>0</v>
      </c>
      <c r="J117" s="94">
        <f t="shared" si="29"/>
        <v>0</v>
      </c>
      <c r="K117" s="112">
        <f t="shared" si="30"/>
        <v>0</v>
      </c>
    </row>
    <row r="118" spans="1:11" ht="15.75" thickBot="1" x14ac:dyDescent="0.3">
      <c r="A118" s="172"/>
      <c r="B118" s="170"/>
      <c r="C118" s="88" t="s">
        <v>102</v>
      </c>
      <c r="D118" s="89" t="s">
        <v>363</v>
      </c>
      <c r="E118" s="90" t="s">
        <v>233</v>
      </c>
      <c r="F118" s="91">
        <v>280</v>
      </c>
      <c r="G118" s="91"/>
      <c r="H118" s="92"/>
      <c r="I118" s="94">
        <f t="shared" si="28"/>
        <v>0</v>
      </c>
      <c r="J118" s="94">
        <f t="shared" si="29"/>
        <v>0</v>
      </c>
      <c r="K118" s="112">
        <f t="shared" si="30"/>
        <v>0</v>
      </c>
    </row>
    <row r="119" spans="1:11" ht="15.75" thickBot="1" x14ac:dyDescent="0.3">
      <c r="A119" s="172"/>
      <c r="B119" s="170"/>
      <c r="C119" s="88" t="s">
        <v>101</v>
      </c>
      <c r="D119" s="89" t="s">
        <v>106</v>
      </c>
      <c r="E119" s="90" t="s">
        <v>233</v>
      </c>
      <c r="F119" s="91">
        <v>120</v>
      </c>
      <c r="G119" s="91"/>
      <c r="H119" s="92"/>
      <c r="I119" s="94">
        <f t="shared" si="28"/>
        <v>0</v>
      </c>
      <c r="J119" s="94">
        <f t="shared" si="29"/>
        <v>0</v>
      </c>
      <c r="K119" s="112">
        <f t="shared" si="30"/>
        <v>0</v>
      </c>
    </row>
    <row r="120" spans="1:11" ht="15.75" thickBot="1" x14ac:dyDescent="0.3">
      <c r="A120" s="172"/>
      <c r="B120" s="170"/>
      <c r="C120" s="88" t="s">
        <v>100</v>
      </c>
      <c r="D120" s="89" t="s">
        <v>104</v>
      </c>
      <c r="E120" s="90" t="s">
        <v>233</v>
      </c>
      <c r="F120" s="91">
        <v>120</v>
      </c>
      <c r="G120" s="91"/>
      <c r="H120" s="92"/>
      <c r="I120" s="94">
        <f t="shared" si="28"/>
        <v>0</v>
      </c>
      <c r="J120" s="94">
        <f t="shared" si="29"/>
        <v>0</v>
      </c>
      <c r="K120" s="112">
        <f t="shared" si="30"/>
        <v>0</v>
      </c>
    </row>
    <row r="121" spans="1:11" ht="26.25" thickBot="1" x14ac:dyDescent="0.3">
      <c r="A121" s="172"/>
      <c r="B121" s="170"/>
      <c r="C121" s="88" t="s">
        <v>99</v>
      </c>
      <c r="D121" s="89" t="s">
        <v>364</v>
      </c>
      <c r="E121" s="90" t="s">
        <v>233</v>
      </c>
      <c r="F121" s="91">
        <v>150</v>
      </c>
      <c r="G121" s="91"/>
      <c r="H121" s="92"/>
      <c r="I121" s="94">
        <f t="shared" si="28"/>
        <v>0</v>
      </c>
      <c r="J121" s="94">
        <f t="shared" si="29"/>
        <v>0</v>
      </c>
      <c r="K121" s="112">
        <f t="shared" si="30"/>
        <v>0</v>
      </c>
    </row>
    <row r="122" spans="1:11" ht="15.75" thickBot="1" x14ac:dyDescent="0.3">
      <c r="A122" s="172"/>
      <c r="B122" s="170"/>
      <c r="C122" s="88" t="s">
        <v>98</v>
      </c>
      <c r="D122" s="89" t="s">
        <v>365</v>
      </c>
      <c r="E122" s="90" t="s">
        <v>233</v>
      </c>
      <c r="F122" s="91">
        <v>200</v>
      </c>
      <c r="G122" s="91"/>
      <c r="H122" s="92"/>
      <c r="I122" s="94">
        <f t="shared" si="28"/>
        <v>0</v>
      </c>
      <c r="J122" s="94">
        <f t="shared" si="29"/>
        <v>0</v>
      </c>
      <c r="K122" s="112">
        <f t="shared" si="30"/>
        <v>0</v>
      </c>
    </row>
    <row r="123" spans="1:11" ht="51.75" thickBot="1" x14ac:dyDescent="0.3">
      <c r="A123" s="172"/>
      <c r="B123" s="170"/>
      <c r="C123" s="88" t="s">
        <v>97</v>
      </c>
      <c r="D123" s="89" t="s">
        <v>366</v>
      </c>
      <c r="E123" s="90" t="s">
        <v>233</v>
      </c>
      <c r="F123" s="91">
        <v>350</v>
      </c>
      <c r="G123" s="91"/>
      <c r="H123" s="92"/>
      <c r="I123" s="94">
        <f t="shared" si="28"/>
        <v>0</v>
      </c>
      <c r="J123" s="94">
        <f t="shared" si="29"/>
        <v>0</v>
      </c>
      <c r="K123" s="112">
        <f t="shared" si="30"/>
        <v>0</v>
      </c>
    </row>
    <row r="124" spans="1:11" ht="51.75" thickBot="1" x14ac:dyDescent="0.3">
      <c r="A124" s="172"/>
      <c r="B124" s="170"/>
      <c r="C124" s="88" t="s">
        <v>96</v>
      </c>
      <c r="D124" s="89" t="s">
        <v>367</v>
      </c>
      <c r="E124" s="90" t="s">
        <v>233</v>
      </c>
      <c r="F124" s="91">
        <v>400</v>
      </c>
      <c r="G124" s="91"/>
      <c r="H124" s="92"/>
      <c r="I124" s="94">
        <f t="shared" si="28"/>
        <v>0</v>
      </c>
      <c r="J124" s="94">
        <f t="shared" si="29"/>
        <v>0</v>
      </c>
      <c r="K124" s="112">
        <f t="shared" si="30"/>
        <v>0</v>
      </c>
    </row>
    <row r="125" spans="1:11" ht="51.75" thickBot="1" x14ac:dyDescent="0.3">
      <c r="A125" s="172"/>
      <c r="B125" s="170"/>
      <c r="C125" s="88" t="s">
        <v>368</v>
      </c>
      <c r="D125" s="89" t="s">
        <v>369</v>
      </c>
      <c r="E125" s="90" t="s">
        <v>233</v>
      </c>
      <c r="F125" s="91">
        <v>300</v>
      </c>
      <c r="G125" s="91"/>
      <c r="H125" s="92"/>
      <c r="I125" s="94">
        <f t="shared" si="28"/>
        <v>0</v>
      </c>
      <c r="J125" s="94">
        <f t="shared" si="29"/>
        <v>0</v>
      </c>
      <c r="K125" s="112">
        <f t="shared" si="30"/>
        <v>0</v>
      </c>
    </row>
    <row r="126" spans="1:11" ht="51.75" thickBot="1" x14ac:dyDescent="0.3">
      <c r="A126" s="172"/>
      <c r="B126" s="170"/>
      <c r="C126" s="88" t="s">
        <v>370</v>
      </c>
      <c r="D126" s="89" t="s">
        <v>371</v>
      </c>
      <c r="E126" s="90" t="s">
        <v>233</v>
      </c>
      <c r="F126" s="91">
        <v>350</v>
      </c>
      <c r="G126" s="91"/>
      <c r="H126" s="92"/>
      <c r="I126" s="94">
        <f t="shared" si="28"/>
        <v>0</v>
      </c>
      <c r="J126" s="94">
        <f t="shared" si="29"/>
        <v>0</v>
      </c>
      <c r="K126" s="112">
        <f t="shared" si="30"/>
        <v>0</v>
      </c>
    </row>
    <row r="127" spans="1:11" ht="51.75" thickBot="1" x14ac:dyDescent="0.3">
      <c r="A127" s="172"/>
      <c r="B127" s="170"/>
      <c r="C127" s="88" t="s">
        <v>372</v>
      </c>
      <c r="D127" s="89" t="s">
        <v>373</v>
      </c>
      <c r="E127" s="90" t="s">
        <v>233</v>
      </c>
      <c r="F127" s="91">
        <v>400</v>
      </c>
      <c r="G127" s="91"/>
      <c r="H127" s="92"/>
      <c r="I127" s="94">
        <f t="shared" si="28"/>
        <v>0</v>
      </c>
      <c r="J127" s="94">
        <f t="shared" si="29"/>
        <v>0</v>
      </c>
      <c r="K127" s="112">
        <f t="shared" si="30"/>
        <v>0</v>
      </c>
    </row>
    <row r="128" spans="1:11" ht="51.75" thickBot="1" x14ac:dyDescent="0.3">
      <c r="A128" s="172"/>
      <c r="B128" s="170"/>
      <c r="C128" s="88" t="s">
        <v>374</v>
      </c>
      <c r="D128" s="89" t="s">
        <v>375</v>
      </c>
      <c r="E128" s="90" t="s">
        <v>233</v>
      </c>
      <c r="F128" s="91">
        <v>450</v>
      </c>
      <c r="G128" s="91"/>
      <c r="H128" s="92"/>
      <c r="I128" s="94">
        <f t="shared" si="28"/>
        <v>0</v>
      </c>
      <c r="J128" s="94">
        <f t="shared" si="29"/>
        <v>0</v>
      </c>
      <c r="K128" s="112">
        <f t="shared" si="30"/>
        <v>0</v>
      </c>
    </row>
    <row r="129" spans="1:11" ht="64.5" thickBot="1" x14ac:dyDescent="0.3">
      <c r="A129" s="172"/>
      <c r="B129" s="170"/>
      <c r="C129" s="88" t="s">
        <v>376</v>
      </c>
      <c r="D129" s="89" t="s">
        <v>377</v>
      </c>
      <c r="E129" s="90" t="s">
        <v>233</v>
      </c>
      <c r="F129" s="91">
        <v>350</v>
      </c>
      <c r="G129" s="91"/>
      <c r="H129" s="92"/>
      <c r="I129" s="94">
        <f t="shared" si="28"/>
        <v>0</v>
      </c>
      <c r="J129" s="94">
        <f t="shared" si="29"/>
        <v>0</v>
      </c>
      <c r="K129" s="112">
        <f t="shared" si="30"/>
        <v>0</v>
      </c>
    </row>
    <row r="130" spans="1:11" ht="64.5" thickBot="1" x14ac:dyDescent="0.3">
      <c r="A130" s="172"/>
      <c r="B130" s="170"/>
      <c r="C130" s="88" t="s">
        <v>378</v>
      </c>
      <c r="D130" s="89" t="s">
        <v>379</v>
      </c>
      <c r="E130" s="90" t="s">
        <v>233</v>
      </c>
      <c r="F130" s="91">
        <v>400</v>
      </c>
      <c r="G130" s="91"/>
      <c r="H130" s="92"/>
      <c r="I130" s="94">
        <f t="shared" si="28"/>
        <v>0</v>
      </c>
      <c r="J130" s="94">
        <f t="shared" si="29"/>
        <v>0</v>
      </c>
      <c r="K130" s="112">
        <f t="shared" si="30"/>
        <v>0</v>
      </c>
    </row>
    <row r="131" spans="1:11" ht="15.75" thickBot="1" x14ac:dyDescent="0.3">
      <c r="A131" s="172"/>
      <c r="B131" s="170"/>
      <c r="C131" s="88" t="s">
        <v>380</v>
      </c>
      <c r="D131" s="89" t="s">
        <v>381</v>
      </c>
      <c r="E131" s="90" t="s">
        <v>233</v>
      </c>
      <c r="F131" s="91">
        <v>150</v>
      </c>
      <c r="G131" s="91"/>
      <c r="H131" s="92"/>
      <c r="I131" s="94">
        <f t="shared" si="28"/>
        <v>0</v>
      </c>
      <c r="J131" s="94">
        <f t="shared" si="29"/>
        <v>0</v>
      </c>
      <c r="K131" s="112">
        <f t="shared" si="30"/>
        <v>0</v>
      </c>
    </row>
    <row r="132" spans="1:11" ht="15.75" thickBot="1" x14ac:dyDescent="0.3">
      <c r="A132" s="172"/>
      <c r="B132" s="170"/>
      <c r="C132" s="88" t="s">
        <v>382</v>
      </c>
      <c r="D132" s="89" t="s">
        <v>383</v>
      </c>
      <c r="E132" s="90" t="s">
        <v>233</v>
      </c>
      <c r="F132" s="91">
        <v>200</v>
      </c>
      <c r="G132" s="91"/>
      <c r="H132" s="92"/>
      <c r="I132" s="94">
        <f t="shared" si="28"/>
        <v>0</v>
      </c>
      <c r="J132" s="94">
        <f t="shared" si="29"/>
        <v>0</v>
      </c>
      <c r="K132" s="112">
        <f t="shared" si="30"/>
        <v>0</v>
      </c>
    </row>
    <row r="133" spans="1:11" ht="26.25" thickBot="1" x14ac:dyDescent="0.3">
      <c r="A133" s="172"/>
      <c r="B133" s="170"/>
      <c r="C133" s="88" t="s">
        <v>384</v>
      </c>
      <c r="D133" s="89" t="s">
        <v>385</v>
      </c>
      <c r="E133" s="90" t="s">
        <v>233</v>
      </c>
      <c r="F133" s="91">
        <v>250</v>
      </c>
      <c r="G133" s="91"/>
      <c r="H133" s="92"/>
      <c r="I133" s="94">
        <f t="shared" si="28"/>
        <v>0</v>
      </c>
      <c r="J133" s="94">
        <f t="shared" si="29"/>
        <v>0</v>
      </c>
      <c r="K133" s="112">
        <f t="shared" si="30"/>
        <v>0</v>
      </c>
    </row>
    <row r="134" spans="1:11" ht="39" thickBot="1" x14ac:dyDescent="0.3">
      <c r="A134" s="172"/>
      <c r="B134" s="170"/>
      <c r="C134" s="88" t="s">
        <v>386</v>
      </c>
      <c r="D134" s="89" t="s">
        <v>387</v>
      </c>
      <c r="E134" s="90" t="s">
        <v>9</v>
      </c>
      <c r="F134" s="91">
        <v>700</v>
      </c>
      <c r="G134" s="91"/>
      <c r="H134" s="92"/>
      <c r="I134" s="94">
        <f t="shared" si="28"/>
        <v>0</v>
      </c>
      <c r="J134" s="94">
        <f t="shared" si="29"/>
        <v>0</v>
      </c>
      <c r="K134" s="112">
        <f t="shared" si="30"/>
        <v>0</v>
      </c>
    </row>
    <row r="135" spans="1:11" ht="39" thickBot="1" x14ac:dyDescent="0.3">
      <c r="A135" s="172"/>
      <c r="B135" s="170"/>
      <c r="C135" s="88" t="s">
        <v>388</v>
      </c>
      <c r="D135" s="89" t="s">
        <v>95</v>
      </c>
      <c r="E135" s="90" t="s">
        <v>9</v>
      </c>
      <c r="F135" s="91">
        <v>1200</v>
      </c>
      <c r="G135" s="91"/>
      <c r="H135" s="92"/>
      <c r="I135" s="94">
        <f t="shared" si="28"/>
        <v>0</v>
      </c>
      <c r="J135" s="94">
        <f t="shared" si="29"/>
        <v>0</v>
      </c>
      <c r="K135" s="112">
        <f t="shared" si="30"/>
        <v>0</v>
      </c>
    </row>
    <row r="136" spans="1:11" ht="15.75" thickBot="1" x14ac:dyDescent="0.3">
      <c r="A136" s="172"/>
      <c r="B136" s="170"/>
      <c r="C136" s="88" t="s">
        <v>389</v>
      </c>
      <c r="D136" s="89" t="s">
        <v>225</v>
      </c>
      <c r="E136" s="90"/>
      <c r="F136" s="91" t="s">
        <v>226</v>
      </c>
      <c r="G136" s="91"/>
      <c r="H136" s="92"/>
      <c r="I136" s="94">
        <f t="shared" si="28"/>
        <v>0</v>
      </c>
      <c r="J136" s="94">
        <f t="shared" si="29"/>
        <v>0</v>
      </c>
      <c r="K136" s="112">
        <f t="shared" si="30"/>
        <v>0</v>
      </c>
    </row>
    <row r="137" spans="1:11" ht="26.25" thickBot="1" x14ac:dyDescent="0.3">
      <c r="A137" s="172"/>
      <c r="B137" s="170" t="s">
        <v>390</v>
      </c>
      <c r="C137" s="113" t="s">
        <v>391</v>
      </c>
      <c r="D137" s="89" t="s">
        <v>392</v>
      </c>
      <c r="E137" s="114" t="s">
        <v>393</v>
      </c>
      <c r="F137" s="91">
        <v>160</v>
      </c>
      <c r="G137" s="91"/>
      <c r="H137" s="92"/>
      <c r="I137" s="94">
        <f>G137*H137</f>
        <v>0</v>
      </c>
      <c r="J137" s="94">
        <f t="shared" si="29"/>
        <v>0</v>
      </c>
      <c r="K137" s="112">
        <f t="shared" si="30"/>
        <v>0</v>
      </c>
    </row>
    <row r="138" spans="1:11" ht="15.75" thickBot="1" x14ac:dyDescent="0.3">
      <c r="A138" s="172"/>
      <c r="B138" s="170"/>
      <c r="C138" s="113" t="s">
        <v>394</v>
      </c>
      <c r="D138" s="89" t="s">
        <v>395</v>
      </c>
      <c r="E138" s="114" t="s">
        <v>393</v>
      </c>
      <c r="F138" s="91">
        <v>230</v>
      </c>
      <c r="G138" s="91"/>
      <c r="H138" s="92"/>
      <c r="I138" s="94">
        <f>G138*H138</f>
        <v>0</v>
      </c>
      <c r="J138" s="94">
        <f t="shared" si="29"/>
        <v>0</v>
      </c>
      <c r="K138" s="112">
        <f t="shared" si="30"/>
        <v>0</v>
      </c>
    </row>
    <row r="139" spans="1:11" ht="26.25" thickBot="1" x14ac:dyDescent="0.3">
      <c r="A139" s="172"/>
      <c r="B139" s="170"/>
      <c r="C139" s="113" t="s">
        <v>396</v>
      </c>
      <c r="D139" s="89" t="s">
        <v>397</v>
      </c>
      <c r="E139" s="114" t="s">
        <v>10</v>
      </c>
      <c r="F139" s="91">
        <v>220</v>
      </c>
      <c r="G139" s="91"/>
      <c r="H139" s="92"/>
      <c r="I139" s="94">
        <f>G139*H139</f>
        <v>0</v>
      </c>
      <c r="J139" s="94">
        <f t="shared" si="29"/>
        <v>0</v>
      </c>
      <c r="K139" s="112">
        <f t="shared" si="30"/>
        <v>0</v>
      </c>
    </row>
    <row r="140" spans="1:11" ht="26.25" thickBot="1" x14ac:dyDescent="0.3">
      <c r="A140" s="172"/>
      <c r="B140" s="170"/>
      <c r="C140" s="113" t="s">
        <v>398</v>
      </c>
      <c r="D140" s="89" t="s">
        <v>399</v>
      </c>
      <c r="E140" s="114" t="s">
        <v>10</v>
      </c>
      <c r="F140" s="91">
        <v>300</v>
      </c>
      <c r="G140" s="91"/>
      <c r="H140" s="92"/>
      <c r="I140" s="94">
        <f>G140*H140</f>
        <v>0</v>
      </c>
      <c r="J140" s="94">
        <f t="shared" si="29"/>
        <v>0</v>
      </c>
      <c r="K140" s="112">
        <f t="shared" si="30"/>
        <v>0</v>
      </c>
    </row>
    <row r="141" spans="1:11" ht="15.75" thickBot="1" x14ac:dyDescent="0.3">
      <c r="A141" s="172"/>
      <c r="B141" s="170"/>
      <c r="C141" s="113" t="s">
        <v>400</v>
      </c>
      <c r="D141" s="89" t="s">
        <v>225</v>
      </c>
      <c r="E141" s="114"/>
      <c r="F141" s="91" t="s">
        <v>226</v>
      </c>
      <c r="G141" s="91"/>
      <c r="H141" s="92"/>
      <c r="I141" s="94">
        <f>G141*H141</f>
        <v>0</v>
      </c>
      <c r="J141" s="94">
        <f t="shared" si="29"/>
        <v>0</v>
      </c>
      <c r="K141" s="112">
        <f t="shared" si="30"/>
        <v>0</v>
      </c>
    </row>
    <row r="142" spans="1:11" ht="26.25" thickBot="1" x14ac:dyDescent="0.3">
      <c r="A142" s="172"/>
      <c r="B142" s="171" t="s">
        <v>94</v>
      </c>
      <c r="C142" s="88" t="s">
        <v>15</v>
      </c>
      <c r="D142" s="89" t="s">
        <v>401</v>
      </c>
      <c r="E142" s="90" t="s">
        <v>233</v>
      </c>
      <c r="F142" s="91">
        <v>35</v>
      </c>
      <c r="G142" s="91"/>
      <c r="H142" s="92"/>
      <c r="I142" s="94">
        <f t="shared" ref="I142:I170" si="31">G142*H142</f>
        <v>0</v>
      </c>
      <c r="J142" s="94">
        <f t="shared" si="29"/>
        <v>0</v>
      </c>
      <c r="K142" s="112">
        <f t="shared" si="30"/>
        <v>0</v>
      </c>
    </row>
    <row r="143" spans="1:11" ht="39" thickBot="1" x14ac:dyDescent="0.3">
      <c r="A143" s="172"/>
      <c r="B143" s="171"/>
      <c r="C143" s="88" t="s">
        <v>16</v>
      </c>
      <c r="D143" s="89" t="s">
        <v>93</v>
      </c>
      <c r="E143" s="90" t="s">
        <v>233</v>
      </c>
      <c r="F143" s="91">
        <v>10</v>
      </c>
      <c r="G143" s="91"/>
      <c r="H143" s="92"/>
      <c r="I143" s="94">
        <f t="shared" si="31"/>
        <v>0</v>
      </c>
      <c r="J143" s="94">
        <f t="shared" si="29"/>
        <v>0</v>
      </c>
      <c r="K143" s="112">
        <f t="shared" si="30"/>
        <v>0</v>
      </c>
    </row>
    <row r="144" spans="1:11" ht="26.25" thickBot="1" x14ac:dyDescent="0.3">
      <c r="A144" s="172"/>
      <c r="B144" s="171"/>
      <c r="C144" s="88" t="s">
        <v>402</v>
      </c>
      <c r="D144" s="89" t="s">
        <v>17</v>
      </c>
      <c r="E144" s="90" t="s">
        <v>233</v>
      </c>
      <c r="F144" s="91">
        <v>10</v>
      </c>
      <c r="G144" s="91"/>
      <c r="H144" s="92"/>
      <c r="I144" s="94">
        <f t="shared" si="31"/>
        <v>0</v>
      </c>
      <c r="J144" s="94">
        <f t="shared" si="29"/>
        <v>0</v>
      </c>
      <c r="K144" s="112">
        <f t="shared" si="30"/>
        <v>0</v>
      </c>
    </row>
    <row r="145" spans="1:11" ht="26.25" thickBot="1" x14ac:dyDescent="0.3">
      <c r="A145" s="172"/>
      <c r="B145" s="171"/>
      <c r="C145" s="88" t="s">
        <v>403</v>
      </c>
      <c r="D145" s="89" t="s">
        <v>404</v>
      </c>
      <c r="E145" s="90" t="s">
        <v>233</v>
      </c>
      <c r="F145" s="91">
        <v>8</v>
      </c>
      <c r="G145" s="91"/>
      <c r="H145" s="92"/>
      <c r="I145" s="94">
        <f t="shared" si="31"/>
        <v>0</v>
      </c>
      <c r="J145" s="94">
        <f t="shared" si="29"/>
        <v>0</v>
      </c>
      <c r="K145" s="112">
        <f t="shared" si="30"/>
        <v>0</v>
      </c>
    </row>
    <row r="146" spans="1:11" ht="26.25" thickBot="1" x14ac:dyDescent="0.3">
      <c r="A146" s="172"/>
      <c r="B146" s="171"/>
      <c r="C146" s="88" t="s">
        <v>405</v>
      </c>
      <c r="D146" s="89" t="s">
        <v>406</v>
      </c>
      <c r="E146" s="90" t="s">
        <v>233</v>
      </c>
      <c r="F146" s="91">
        <v>40</v>
      </c>
      <c r="G146" s="91"/>
      <c r="H146" s="92"/>
      <c r="I146" s="94">
        <f t="shared" si="31"/>
        <v>0</v>
      </c>
      <c r="J146" s="94">
        <f t="shared" si="29"/>
        <v>0</v>
      </c>
      <c r="K146" s="112">
        <f t="shared" si="30"/>
        <v>0</v>
      </c>
    </row>
    <row r="147" spans="1:11" ht="15.75" thickBot="1" x14ac:dyDescent="0.3">
      <c r="A147" s="172"/>
      <c r="B147" s="171"/>
      <c r="C147" s="88" t="s">
        <v>407</v>
      </c>
      <c r="D147" s="89" t="s">
        <v>225</v>
      </c>
      <c r="E147" s="90"/>
      <c r="F147" s="91" t="s">
        <v>226</v>
      </c>
      <c r="G147" s="91"/>
      <c r="H147" s="92"/>
      <c r="I147" s="94">
        <f t="shared" si="31"/>
        <v>0</v>
      </c>
      <c r="J147" s="94">
        <f t="shared" si="29"/>
        <v>0</v>
      </c>
      <c r="K147" s="112">
        <f t="shared" si="30"/>
        <v>0</v>
      </c>
    </row>
    <row r="148" spans="1:11" ht="39" thickBot="1" x14ac:dyDescent="0.3">
      <c r="A148" s="172" t="s">
        <v>408</v>
      </c>
      <c r="B148" s="171" t="s">
        <v>92</v>
      </c>
      <c r="C148" s="88" t="s">
        <v>18</v>
      </c>
      <c r="D148" s="89" t="s">
        <v>409</v>
      </c>
      <c r="E148" s="90" t="s">
        <v>10</v>
      </c>
      <c r="F148" s="91">
        <v>40</v>
      </c>
      <c r="G148" s="115"/>
      <c r="H148" s="94"/>
      <c r="I148" s="94">
        <f t="shared" si="31"/>
        <v>0</v>
      </c>
      <c r="J148" s="94">
        <f t="shared" si="29"/>
        <v>0</v>
      </c>
      <c r="K148" s="112">
        <f t="shared" si="30"/>
        <v>0</v>
      </c>
    </row>
    <row r="149" spans="1:11" ht="39" thickBot="1" x14ac:dyDescent="0.3">
      <c r="A149" s="172"/>
      <c r="B149" s="171"/>
      <c r="C149" s="88" t="s">
        <v>19</v>
      </c>
      <c r="D149" s="89" t="s">
        <v>410</v>
      </c>
      <c r="E149" s="90" t="s">
        <v>10</v>
      </c>
      <c r="F149" s="91">
        <v>65</v>
      </c>
      <c r="G149" s="115"/>
      <c r="H149" s="94"/>
      <c r="I149" s="94">
        <f t="shared" si="31"/>
        <v>0</v>
      </c>
      <c r="J149" s="94">
        <f t="shared" si="29"/>
        <v>0</v>
      </c>
      <c r="K149" s="112">
        <f t="shared" si="30"/>
        <v>0</v>
      </c>
    </row>
    <row r="150" spans="1:11" ht="15.75" thickBot="1" x14ac:dyDescent="0.3">
      <c r="A150" s="172"/>
      <c r="B150" s="171"/>
      <c r="C150" s="88" t="s">
        <v>411</v>
      </c>
      <c r="D150" s="89" t="s">
        <v>225</v>
      </c>
      <c r="E150" s="90"/>
      <c r="F150" s="91" t="s">
        <v>226</v>
      </c>
      <c r="G150" s="115"/>
      <c r="H150" s="94"/>
      <c r="I150" s="94">
        <f t="shared" si="31"/>
        <v>0</v>
      </c>
      <c r="J150" s="94">
        <f t="shared" si="29"/>
        <v>0</v>
      </c>
      <c r="K150" s="112">
        <f t="shared" si="30"/>
        <v>0</v>
      </c>
    </row>
    <row r="151" spans="1:11" ht="39" thickBot="1" x14ac:dyDescent="0.3">
      <c r="A151" s="172"/>
      <c r="B151" s="171" t="s">
        <v>412</v>
      </c>
      <c r="C151" s="113" t="s">
        <v>20</v>
      </c>
      <c r="D151" s="89" t="s">
        <v>413</v>
      </c>
      <c r="E151" s="90" t="s">
        <v>10</v>
      </c>
      <c r="F151" s="91">
        <v>120</v>
      </c>
      <c r="G151" s="115"/>
      <c r="H151" s="94"/>
      <c r="I151" s="94">
        <f t="shared" si="31"/>
        <v>0</v>
      </c>
      <c r="J151" s="94">
        <f t="shared" si="29"/>
        <v>0</v>
      </c>
      <c r="K151" s="112">
        <f t="shared" si="30"/>
        <v>0</v>
      </c>
    </row>
    <row r="152" spans="1:11" ht="26.25" thickBot="1" x14ac:dyDescent="0.3">
      <c r="A152" s="172"/>
      <c r="B152" s="171"/>
      <c r="C152" s="113" t="s">
        <v>21</v>
      </c>
      <c r="D152" s="89" t="s">
        <v>414</v>
      </c>
      <c r="E152" s="114" t="s">
        <v>79</v>
      </c>
      <c r="F152" s="91">
        <v>50</v>
      </c>
      <c r="G152" s="115"/>
      <c r="H152" s="94"/>
      <c r="I152" s="94">
        <f t="shared" si="31"/>
        <v>0</v>
      </c>
      <c r="J152" s="94">
        <f t="shared" si="29"/>
        <v>0</v>
      </c>
      <c r="K152" s="112">
        <f t="shared" si="30"/>
        <v>0</v>
      </c>
    </row>
    <row r="153" spans="1:11" ht="15.75" thickBot="1" x14ac:dyDescent="0.3">
      <c r="A153" s="172"/>
      <c r="B153" s="171"/>
      <c r="C153" s="113" t="s">
        <v>415</v>
      </c>
      <c r="D153" s="89" t="s">
        <v>225</v>
      </c>
      <c r="E153" s="114"/>
      <c r="F153" s="91" t="s">
        <v>226</v>
      </c>
      <c r="G153" s="115"/>
      <c r="H153" s="94"/>
      <c r="I153" s="94">
        <f t="shared" si="31"/>
        <v>0</v>
      </c>
      <c r="J153" s="94">
        <f t="shared" si="29"/>
        <v>0</v>
      </c>
      <c r="K153" s="112">
        <f t="shared" si="30"/>
        <v>0</v>
      </c>
    </row>
    <row r="154" spans="1:11" ht="15.75" thickBot="1" x14ac:dyDescent="0.3">
      <c r="A154" s="172"/>
      <c r="B154" s="171" t="s">
        <v>91</v>
      </c>
      <c r="C154" s="113" t="s">
        <v>416</v>
      </c>
      <c r="D154" s="89" t="s">
        <v>417</v>
      </c>
      <c r="E154" s="114" t="s">
        <v>233</v>
      </c>
      <c r="F154" s="91">
        <v>25</v>
      </c>
      <c r="G154" s="115"/>
      <c r="H154" s="94"/>
      <c r="I154" s="94">
        <f t="shared" si="31"/>
        <v>0</v>
      </c>
      <c r="J154" s="94">
        <f t="shared" si="29"/>
        <v>0</v>
      </c>
      <c r="K154" s="112">
        <f t="shared" si="30"/>
        <v>0</v>
      </c>
    </row>
    <row r="155" spans="1:11" ht="26.25" thickBot="1" x14ac:dyDescent="0.3">
      <c r="A155" s="172"/>
      <c r="B155" s="171"/>
      <c r="C155" s="113" t="s">
        <v>418</v>
      </c>
      <c r="D155" s="89" t="s">
        <v>419</v>
      </c>
      <c r="E155" s="114" t="s">
        <v>233</v>
      </c>
      <c r="F155" s="91">
        <v>33</v>
      </c>
      <c r="G155" s="115"/>
      <c r="H155" s="94"/>
      <c r="I155" s="94">
        <f t="shared" si="31"/>
        <v>0</v>
      </c>
      <c r="J155" s="94">
        <f t="shared" si="29"/>
        <v>0</v>
      </c>
      <c r="K155" s="112">
        <f t="shared" si="30"/>
        <v>0</v>
      </c>
    </row>
    <row r="156" spans="1:11" ht="39" thickBot="1" x14ac:dyDescent="0.3">
      <c r="A156" s="172"/>
      <c r="B156" s="171"/>
      <c r="C156" s="113" t="s">
        <v>420</v>
      </c>
      <c r="D156" s="89" t="s">
        <v>421</v>
      </c>
      <c r="E156" s="114" t="s">
        <v>233</v>
      </c>
      <c r="F156" s="91">
        <v>27</v>
      </c>
      <c r="G156" s="115"/>
      <c r="H156" s="94"/>
      <c r="I156" s="94">
        <f t="shared" si="31"/>
        <v>0</v>
      </c>
      <c r="J156" s="94">
        <f t="shared" si="29"/>
        <v>0</v>
      </c>
      <c r="K156" s="112">
        <f t="shared" si="30"/>
        <v>0</v>
      </c>
    </row>
    <row r="157" spans="1:11" ht="26.25" thickBot="1" x14ac:dyDescent="0.3">
      <c r="A157" s="172"/>
      <c r="B157" s="171"/>
      <c r="C157" s="113" t="s">
        <v>422</v>
      </c>
      <c r="D157" s="89" t="s">
        <v>22</v>
      </c>
      <c r="E157" s="114" t="s">
        <v>233</v>
      </c>
      <c r="F157" s="91">
        <v>35</v>
      </c>
      <c r="G157" s="115"/>
      <c r="H157" s="94"/>
      <c r="I157" s="94">
        <f t="shared" si="31"/>
        <v>0</v>
      </c>
      <c r="J157" s="94">
        <f t="shared" si="29"/>
        <v>0</v>
      </c>
      <c r="K157" s="112">
        <f t="shared" si="30"/>
        <v>0</v>
      </c>
    </row>
    <row r="158" spans="1:11" ht="15.75" thickBot="1" x14ac:dyDescent="0.3">
      <c r="A158" s="172"/>
      <c r="B158" s="171"/>
      <c r="C158" s="113" t="s">
        <v>423</v>
      </c>
      <c r="D158" s="89" t="s">
        <v>225</v>
      </c>
      <c r="E158" s="114"/>
      <c r="F158" s="91" t="s">
        <v>226</v>
      </c>
      <c r="G158" s="115"/>
      <c r="H158" s="94"/>
      <c r="I158" s="94">
        <f t="shared" si="31"/>
        <v>0</v>
      </c>
      <c r="J158" s="94">
        <f t="shared" si="29"/>
        <v>0</v>
      </c>
      <c r="K158" s="112">
        <f t="shared" si="30"/>
        <v>0</v>
      </c>
    </row>
    <row r="159" spans="1:11" ht="39" thickBot="1" x14ac:dyDescent="0.3">
      <c r="A159" s="172"/>
      <c r="B159" s="171" t="s">
        <v>23</v>
      </c>
      <c r="C159" s="88" t="s">
        <v>424</v>
      </c>
      <c r="D159" s="89" t="s">
        <v>90</v>
      </c>
      <c r="E159" s="90" t="s">
        <v>233</v>
      </c>
      <c r="F159" s="91">
        <v>60</v>
      </c>
      <c r="G159" s="115"/>
      <c r="H159" s="94"/>
      <c r="I159" s="94">
        <f t="shared" si="31"/>
        <v>0</v>
      </c>
      <c r="J159" s="94">
        <f t="shared" si="29"/>
        <v>0</v>
      </c>
      <c r="K159" s="112">
        <f t="shared" si="30"/>
        <v>0</v>
      </c>
    </row>
    <row r="160" spans="1:11" ht="39" thickBot="1" x14ac:dyDescent="0.3">
      <c r="A160" s="172"/>
      <c r="B160" s="171"/>
      <c r="C160" s="88" t="s">
        <v>425</v>
      </c>
      <c r="D160" s="89" t="s">
        <v>426</v>
      </c>
      <c r="E160" s="90" t="s">
        <v>233</v>
      </c>
      <c r="F160" s="91">
        <v>80</v>
      </c>
      <c r="G160" s="115"/>
      <c r="H160" s="94"/>
      <c r="I160" s="94">
        <f t="shared" si="31"/>
        <v>0</v>
      </c>
      <c r="J160" s="94">
        <f t="shared" si="29"/>
        <v>0</v>
      </c>
      <c r="K160" s="112">
        <f t="shared" si="30"/>
        <v>0</v>
      </c>
    </row>
    <row r="161" spans="1:11" ht="26.25" thickBot="1" x14ac:dyDescent="0.3">
      <c r="A161" s="172"/>
      <c r="B161" s="171"/>
      <c r="C161" s="88" t="s">
        <v>427</v>
      </c>
      <c r="D161" s="89" t="s">
        <v>89</v>
      </c>
      <c r="E161" s="90" t="s">
        <v>233</v>
      </c>
      <c r="F161" s="91">
        <v>30</v>
      </c>
      <c r="G161" s="115"/>
      <c r="H161" s="94"/>
      <c r="I161" s="94">
        <f t="shared" si="31"/>
        <v>0</v>
      </c>
      <c r="J161" s="94">
        <f t="shared" si="29"/>
        <v>0</v>
      </c>
      <c r="K161" s="112">
        <f t="shared" si="30"/>
        <v>0</v>
      </c>
    </row>
    <row r="162" spans="1:11" ht="15.75" thickBot="1" x14ac:dyDescent="0.3">
      <c r="A162" s="172"/>
      <c r="B162" s="171"/>
      <c r="C162" s="88" t="s">
        <v>428</v>
      </c>
      <c r="D162" s="89" t="s">
        <v>225</v>
      </c>
      <c r="E162" s="90"/>
      <c r="F162" s="91" t="s">
        <v>226</v>
      </c>
      <c r="G162" s="115"/>
      <c r="H162" s="94"/>
      <c r="I162" s="94">
        <f t="shared" si="31"/>
        <v>0</v>
      </c>
      <c r="J162" s="94">
        <f t="shared" si="29"/>
        <v>0</v>
      </c>
      <c r="K162" s="112">
        <f t="shared" si="30"/>
        <v>0</v>
      </c>
    </row>
    <row r="163" spans="1:11" ht="26.25" thickBot="1" x14ac:dyDescent="0.3">
      <c r="A163" s="172"/>
      <c r="B163" s="170" t="s">
        <v>88</v>
      </c>
      <c r="C163" s="88" t="s">
        <v>24</v>
      </c>
      <c r="D163" s="89" t="s">
        <v>429</v>
      </c>
      <c r="E163" s="90" t="s">
        <v>10</v>
      </c>
      <c r="F163" s="91">
        <v>40</v>
      </c>
      <c r="G163" s="115"/>
      <c r="H163" s="94"/>
      <c r="I163" s="94">
        <f t="shared" si="31"/>
        <v>0</v>
      </c>
      <c r="J163" s="94">
        <f t="shared" si="29"/>
        <v>0</v>
      </c>
      <c r="K163" s="112">
        <f t="shared" si="30"/>
        <v>0</v>
      </c>
    </row>
    <row r="164" spans="1:11" ht="15.75" thickBot="1" x14ac:dyDescent="0.3">
      <c r="A164" s="172"/>
      <c r="B164" s="170"/>
      <c r="C164" s="88" t="s">
        <v>25</v>
      </c>
      <c r="D164" s="89" t="s">
        <v>430</v>
      </c>
      <c r="E164" s="90" t="s">
        <v>10</v>
      </c>
      <c r="F164" s="91">
        <v>30</v>
      </c>
      <c r="G164" s="115"/>
      <c r="H164" s="94"/>
      <c r="I164" s="94">
        <f t="shared" si="31"/>
        <v>0</v>
      </c>
      <c r="J164" s="94">
        <f t="shared" si="29"/>
        <v>0</v>
      </c>
      <c r="K164" s="112">
        <f t="shared" si="30"/>
        <v>0</v>
      </c>
    </row>
    <row r="165" spans="1:11" ht="26.25" thickBot="1" x14ac:dyDescent="0.3">
      <c r="A165" s="172"/>
      <c r="B165" s="170"/>
      <c r="C165" s="88" t="s">
        <v>26</v>
      </c>
      <c r="D165" s="89" t="s">
        <v>431</v>
      </c>
      <c r="E165" s="90" t="s">
        <v>10</v>
      </c>
      <c r="F165" s="91">
        <v>60</v>
      </c>
      <c r="G165" s="115"/>
      <c r="H165" s="94"/>
      <c r="I165" s="94">
        <f t="shared" si="31"/>
        <v>0</v>
      </c>
      <c r="J165" s="94">
        <f t="shared" si="29"/>
        <v>0</v>
      </c>
      <c r="K165" s="112">
        <f t="shared" si="30"/>
        <v>0</v>
      </c>
    </row>
    <row r="166" spans="1:11" ht="26.25" thickBot="1" x14ac:dyDescent="0.3">
      <c r="A166" s="172"/>
      <c r="B166" s="170"/>
      <c r="C166" s="88" t="s">
        <v>44</v>
      </c>
      <c r="D166" s="89" t="s">
        <v>432</v>
      </c>
      <c r="E166" s="90" t="s">
        <v>10</v>
      </c>
      <c r="F166" s="91">
        <v>70</v>
      </c>
      <c r="G166" s="115"/>
      <c r="H166" s="94"/>
      <c r="I166" s="94">
        <f t="shared" si="31"/>
        <v>0</v>
      </c>
      <c r="J166" s="94">
        <f t="shared" si="29"/>
        <v>0</v>
      </c>
      <c r="K166" s="112">
        <f t="shared" si="30"/>
        <v>0</v>
      </c>
    </row>
    <row r="167" spans="1:11" ht="26.25" thickBot="1" x14ac:dyDescent="0.3">
      <c r="A167" s="172"/>
      <c r="B167" s="170"/>
      <c r="C167" s="88" t="s">
        <v>433</v>
      </c>
      <c r="D167" s="89" t="s">
        <v>434</v>
      </c>
      <c r="E167" s="90" t="s">
        <v>10</v>
      </c>
      <c r="F167" s="91">
        <v>220</v>
      </c>
      <c r="G167" s="115"/>
      <c r="H167" s="94"/>
      <c r="I167" s="94">
        <f t="shared" si="31"/>
        <v>0</v>
      </c>
      <c r="J167" s="94">
        <f t="shared" si="29"/>
        <v>0</v>
      </c>
      <c r="K167" s="112">
        <f t="shared" si="30"/>
        <v>0</v>
      </c>
    </row>
    <row r="168" spans="1:11" ht="15.75" thickBot="1" x14ac:dyDescent="0.3">
      <c r="A168" s="172"/>
      <c r="B168" s="170"/>
      <c r="C168" s="88" t="s">
        <v>435</v>
      </c>
      <c r="D168" s="89" t="s">
        <v>436</v>
      </c>
      <c r="E168" s="90" t="s">
        <v>10</v>
      </c>
      <c r="F168" s="91">
        <v>180</v>
      </c>
      <c r="G168" s="115"/>
      <c r="H168" s="94"/>
      <c r="I168" s="94">
        <f t="shared" si="31"/>
        <v>0</v>
      </c>
      <c r="J168" s="94">
        <f t="shared" si="29"/>
        <v>0</v>
      </c>
      <c r="K168" s="112">
        <f t="shared" si="30"/>
        <v>0</v>
      </c>
    </row>
    <row r="169" spans="1:11" ht="15.75" thickBot="1" x14ac:dyDescent="0.3">
      <c r="A169" s="172"/>
      <c r="B169" s="170"/>
      <c r="C169" s="88" t="s">
        <v>437</v>
      </c>
      <c r="D169" s="89" t="s">
        <v>438</v>
      </c>
      <c r="E169" s="90" t="s">
        <v>10</v>
      </c>
      <c r="F169" s="91">
        <v>80</v>
      </c>
      <c r="G169" s="115"/>
      <c r="H169" s="94"/>
      <c r="I169" s="94">
        <f t="shared" si="31"/>
        <v>0</v>
      </c>
      <c r="J169" s="94">
        <f t="shared" si="29"/>
        <v>0</v>
      </c>
      <c r="K169" s="112">
        <f t="shared" si="30"/>
        <v>0</v>
      </c>
    </row>
    <row r="170" spans="1:11" ht="15.75" thickBot="1" x14ac:dyDescent="0.3">
      <c r="A170" s="172"/>
      <c r="B170" s="170"/>
      <c r="C170" s="88" t="s">
        <v>439</v>
      </c>
      <c r="D170" s="89" t="s">
        <v>225</v>
      </c>
      <c r="E170" s="90"/>
      <c r="F170" s="91" t="s">
        <v>226</v>
      </c>
      <c r="G170" s="115"/>
      <c r="H170" s="94"/>
      <c r="I170" s="94">
        <f t="shared" si="31"/>
        <v>0</v>
      </c>
      <c r="J170" s="94">
        <f t="shared" si="29"/>
        <v>0</v>
      </c>
      <c r="K170" s="112">
        <f t="shared" si="30"/>
        <v>0</v>
      </c>
    </row>
    <row r="171" spans="1:11" ht="15.75" thickBot="1" x14ac:dyDescent="0.3">
      <c r="A171" s="172"/>
      <c r="B171" s="170" t="s">
        <v>32</v>
      </c>
      <c r="C171" s="113" t="s">
        <v>27</v>
      </c>
      <c r="D171" s="89" t="s">
        <v>87</v>
      </c>
      <c r="E171" s="114" t="s">
        <v>233</v>
      </c>
      <c r="F171" s="91">
        <v>5</v>
      </c>
      <c r="G171" s="115"/>
      <c r="H171" s="94"/>
      <c r="I171" s="94">
        <f>G171*H171</f>
        <v>0</v>
      </c>
      <c r="J171" s="94">
        <f>I171*24%</f>
        <v>0</v>
      </c>
      <c r="K171" s="112">
        <f>I171+J171</f>
        <v>0</v>
      </c>
    </row>
    <row r="172" spans="1:11" ht="26.25" thickBot="1" x14ac:dyDescent="0.3">
      <c r="A172" s="172"/>
      <c r="B172" s="170"/>
      <c r="C172" s="113" t="s">
        <v>28</v>
      </c>
      <c r="D172" s="89" t="s">
        <v>440</v>
      </c>
      <c r="E172" s="114" t="s">
        <v>233</v>
      </c>
      <c r="F172" s="91">
        <v>6</v>
      </c>
      <c r="G172" s="115"/>
      <c r="H172" s="94"/>
      <c r="I172" s="94">
        <f t="shared" ref="I172:I209" si="32">G172*H172</f>
        <v>0</v>
      </c>
      <c r="J172" s="94">
        <f t="shared" ref="J172:J209" si="33">I172*24%</f>
        <v>0</v>
      </c>
      <c r="K172" s="112">
        <f t="shared" ref="K172:K177" si="34">I172+J172</f>
        <v>0</v>
      </c>
    </row>
    <row r="173" spans="1:11" ht="15.75" thickBot="1" x14ac:dyDescent="0.3">
      <c r="A173" s="172"/>
      <c r="B173" s="170"/>
      <c r="C173" s="113" t="s">
        <v>29</v>
      </c>
      <c r="D173" s="89" t="s">
        <v>86</v>
      </c>
      <c r="E173" s="114" t="s">
        <v>233</v>
      </c>
      <c r="F173" s="91">
        <v>8</v>
      </c>
      <c r="G173" s="115"/>
      <c r="H173" s="94"/>
      <c r="I173" s="94">
        <f t="shared" si="32"/>
        <v>0</v>
      </c>
      <c r="J173" s="94">
        <f t="shared" si="33"/>
        <v>0</v>
      </c>
      <c r="K173" s="112">
        <f t="shared" si="34"/>
        <v>0</v>
      </c>
    </row>
    <row r="174" spans="1:11" ht="15.75" thickBot="1" x14ac:dyDescent="0.3">
      <c r="A174" s="172"/>
      <c r="B174" s="170"/>
      <c r="C174" s="113" t="s">
        <v>30</v>
      </c>
      <c r="D174" s="89" t="s">
        <v>85</v>
      </c>
      <c r="E174" s="114" t="s">
        <v>233</v>
      </c>
      <c r="F174" s="91">
        <v>12</v>
      </c>
      <c r="G174" s="115"/>
      <c r="H174" s="94"/>
      <c r="I174" s="94">
        <f t="shared" si="32"/>
        <v>0</v>
      </c>
      <c r="J174" s="94">
        <f t="shared" si="33"/>
        <v>0</v>
      </c>
      <c r="K174" s="112">
        <f t="shared" si="34"/>
        <v>0</v>
      </c>
    </row>
    <row r="175" spans="1:11" ht="15.75" thickBot="1" x14ac:dyDescent="0.3">
      <c r="A175" s="172"/>
      <c r="B175" s="170"/>
      <c r="C175" s="113" t="s">
        <v>31</v>
      </c>
      <c r="D175" s="89" t="s">
        <v>36</v>
      </c>
      <c r="E175" s="114" t="s">
        <v>233</v>
      </c>
      <c r="F175" s="91">
        <v>10</v>
      </c>
      <c r="G175" s="115"/>
      <c r="H175" s="94"/>
      <c r="I175" s="94">
        <f t="shared" si="32"/>
        <v>0</v>
      </c>
      <c r="J175" s="94">
        <f t="shared" si="33"/>
        <v>0</v>
      </c>
      <c r="K175" s="112">
        <f t="shared" si="34"/>
        <v>0</v>
      </c>
    </row>
    <row r="176" spans="1:11" ht="15.75" thickBot="1" x14ac:dyDescent="0.3">
      <c r="A176" s="172"/>
      <c r="B176" s="170"/>
      <c r="C176" s="113" t="s">
        <v>441</v>
      </c>
      <c r="D176" s="89" t="s">
        <v>442</v>
      </c>
      <c r="E176" s="114" t="s">
        <v>233</v>
      </c>
      <c r="F176" s="91">
        <v>12</v>
      </c>
      <c r="G176" s="115"/>
      <c r="H176" s="94"/>
      <c r="I176" s="94">
        <f t="shared" si="32"/>
        <v>0</v>
      </c>
      <c r="J176" s="94">
        <f t="shared" si="33"/>
        <v>0</v>
      </c>
      <c r="K176" s="112">
        <f t="shared" si="34"/>
        <v>0</v>
      </c>
    </row>
    <row r="177" spans="1:11" ht="26.25" thickBot="1" x14ac:dyDescent="0.3">
      <c r="A177" s="172"/>
      <c r="B177" s="170"/>
      <c r="C177" s="113" t="s">
        <v>443</v>
      </c>
      <c r="D177" s="89" t="s">
        <v>444</v>
      </c>
      <c r="E177" s="114" t="s">
        <v>233</v>
      </c>
      <c r="F177" s="91">
        <v>14</v>
      </c>
      <c r="G177" s="115"/>
      <c r="H177" s="94"/>
      <c r="I177" s="94">
        <f t="shared" si="32"/>
        <v>0</v>
      </c>
      <c r="J177" s="94">
        <f t="shared" si="33"/>
        <v>0</v>
      </c>
      <c r="K177" s="112">
        <f t="shared" si="34"/>
        <v>0</v>
      </c>
    </row>
    <row r="178" spans="1:11" ht="15.75" thickBot="1" x14ac:dyDescent="0.3">
      <c r="A178" s="172"/>
      <c r="B178" s="170"/>
      <c r="C178" s="113" t="s">
        <v>445</v>
      </c>
      <c r="D178" s="89" t="s">
        <v>225</v>
      </c>
      <c r="E178" s="114"/>
      <c r="F178" s="91" t="s">
        <v>226</v>
      </c>
      <c r="G178" s="115"/>
      <c r="H178" s="94"/>
      <c r="I178" s="94">
        <f t="shared" si="32"/>
        <v>0</v>
      </c>
      <c r="J178" s="94">
        <f t="shared" si="33"/>
        <v>0</v>
      </c>
      <c r="K178" s="112">
        <f>I178+J178</f>
        <v>0</v>
      </c>
    </row>
    <row r="179" spans="1:11" ht="15.75" thickBot="1" x14ac:dyDescent="0.3">
      <c r="A179" s="172"/>
      <c r="B179" s="171" t="s">
        <v>84</v>
      </c>
      <c r="C179" s="113" t="s">
        <v>33</v>
      </c>
      <c r="D179" s="89" t="s">
        <v>83</v>
      </c>
      <c r="E179" s="114" t="s">
        <v>78</v>
      </c>
      <c r="F179" s="91">
        <v>1100</v>
      </c>
      <c r="G179" s="115"/>
      <c r="H179" s="94"/>
      <c r="I179" s="94">
        <f t="shared" si="32"/>
        <v>0</v>
      </c>
      <c r="J179" s="94">
        <f t="shared" si="33"/>
        <v>0</v>
      </c>
      <c r="K179" s="112">
        <f t="shared" ref="K179:K209" si="35">I179+J179</f>
        <v>0</v>
      </c>
    </row>
    <row r="180" spans="1:11" ht="26.25" thickBot="1" x14ac:dyDescent="0.3">
      <c r="A180" s="172"/>
      <c r="B180" s="171"/>
      <c r="C180" s="113" t="s">
        <v>34</v>
      </c>
      <c r="D180" s="89" t="s">
        <v>446</v>
      </c>
      <c r="E180" s="114" t="s">
        <v>78</v>
      </c>
      <c r="F180" s="91">
        <v>1800</v>
      </c>
      <c r="G180" s="115"/>
      <c r="H180" s="94"/>
      <c r="I180" s="94">
        <f t="shared" si="32"/>
        <v>0</v>
      </c>
      <c r="J180" s="94">
        <f t="shared" si="33"/>
        <v>0</v>
      </c>
      <c r="K180" s="112">
        <f t="shared" si="35"/>
        <v>0</v>
      </c>
    </row>
    <row r="181" spans="1:11" ht="15.75" thickBot="1" x14ac:dyDescent="0.3">
      <c r="A181" s="172"/>
      <c r="B181" s="171"/>
      <c r="C181" s="113" t="s">
        <v>35</v>
      </c>
      <c r="D181" s="89" t="s">
        <v>447</v>
      </c>
      <c r="E181" s="114" t="s">
        <v>78</v>
      </c>
      <c r="F181" s="91">
        <v>2500</v>
      </c>
      <c r="G181" s="115"/>
      <c r="H181" s="94"/>
      <c r="I181" s="94">
        <f>G181*H181</f>
        <v>0</v>
      </c>
      <c r="J181" s="94">
        <f>I181*24%</f>
        <v>0</v>
      </c>
      <c r="K181" s="112">
        <f t="shared" si="35"/>
        <v>0</v>
      </c>
    </row>
    <row r="182" spans="1:11" ht="15.75" thickBot="1" x14ac:dyDescent="0.3">
      <c r="A182" s="172"/>
      <c r="B182" s="171"/>
      <c r="C182" s="113" t="s">
        <v>448</v>
      </c>
      <c r="D182" s="89" t="s">
        <v>225</v>
      </c>
      <c r="E182" s="114"/>
      <c r="F182" s="91" t="s">
        <v>226</v>
      </c>
      <c r="G182" s="115"/>
      <c r="H182" s="94"/>
      <c r="I182" s="94">
        <f t="shared" si="32"/>
        <v>0</v>
      </c>
      <c r="J182" s="94">
        <f t="shared" si="33"/>
        <v>0</v>
      </c>
      <c r="K182" s="112">
        <f t="shared" si="35"/>
        <v>0</v>
      </c>
    </row>
    <row r="183" spans="1:11" ht="15.75" thickBot="1" x14ac:dyDescent="0.3">
      <c r="A183" s="172"/>
      <c r="B183" s="171" t="s">
        <v>45</v>
      </c>
      <c r="C183" s="113" t="s">
        <v>37</v>
      </c>
      <c r="D183" s="89" t="s">
        <v>449</v>
      </c>
      <c r="E183" s="114" t="s">
        <v>78</v>
      </c>
      <c r="F183" s="91">
        <v>700</v>
      </c>
      <c r="G183" s="115"/>
      <c r="H183" s="94"/>
      <c r="I183" s="94">
        <f t="shared" si="32"/>
        <v>0</v>
      </c>
      <c r="J183" s="94">
        <f t="shared" si="33"/>
        <v>0</v>
      </c>
      <c r="K183" s="112">
        <f t="shared" si="35"/>
        <v>0</v>
      </c>
    </row>
    <row r="184" spans="1:11" ht="15.75" thickBot="1" x14ac:dyDescent="0.3">
      <c r="A184" s="172"/>
      <c r="B184" s="171"/>
      <c r="C184" s="113" t="s">
        <v>38</v>
      </c>
      <c r="D184" s="89" t="s">
        <v>450</v>
      </c>
      <c r="E184" s="114" t="s">
        <v>78</v>
      </c>
      <c r="F184" s="91">
        <v>350</v>
      </c>
      <c r="G184" s="115"/>
      <c r="H184" s="94"/>
      <c r="I184" s="94">
        <f t="shared" si="32"/>
        <v>0</v>
      </c>
      <c r="J184" s="94">
        <f t="shared" si="33"/>
        <v>0</v>
      </c>
      <c r="K184" s="112">
        <f t="shared" si="35"/>
        <v>0</v>
      </c>
    </row>
    <row r="185" spans="1:11" ht="15.75" thickBot="1" x14ac:dyDescent="0.3">
      <c r="A185" s="172"/>
      <c r="B185" s="171"/>
      <c r="C185" s="113" t="s">
        <v>451</v>
      </c>
      <c r="D185" s="89" t="s">
        <v>225</v>
      </c>
      <c r="E185" s="114"/>
      <c r="F185" s="91" t="s">
        <v>226</v>
      </c>
      <c r="G185" s="115"/>
      <c r="H185" s="94"/>
      <c r="I185" s="94">
        <f t="shared" si="32"/>
        <v>0</v>
      </c>
      <c r="J185" s="94">
        <f t="shared" si="33"/>
        <v>0</v>
      </c>
      <c r="K185" s="112">
        <f t="shared" si="35"/>
        <v>0</v>
      </c>
    </row>
    <row r="186" spans="1:11" ht="39" thickBot="1" x14ac:dyDescent="0.3">
      <c r="A186" s="172" t="s">
        <v>452</v>
      </c>
      <c r="B186" s="171" t="s">
        <v>453</v>
      </c>
      <c r="C186" s="113" t="s">
        <v>46</v>
      </c>
      <c r="D186" s="89" t="s">
        <v>454</v>
      </c>
      <c r="E186" s="114" t="s">
        <v>78</v>
      </c>
      <c r="F186" s="91">
        <v>1000</v>
      </c>
      <c r="G186" s="91"/>
      <c r="H186" s="92"/>
      <c r="I186" s="94">
        <f t="shared" si="32"/>
        <v>0</v>
      </c>
      <c r="J186" s="94">
        <f t="shared" si="33"/>
        <v>0</v>
      </c>
      <c r="K186" s="112">
        <f t="shared" si="35"/>
        <v>0</v>
      </c>
    </row>
    <row r="187" spans="1:11" ht="39" thickBot="1" x14ac:dyDescent="0.3">
      <c r="A187" s="172"/>
      <c r="B187" s="171"/>
      <c r="C187" s="113" t="s">
        <v>47</v>
      </c>
      <c r="D187" s="89" t="s">
        <v>455</v>
      </c>
      <c r="E187" s="114" t="s">
        <v>78</v>
      </c>
      <c r="F187" s="91">
        <v>500</v>
      </c>
      <c r="G187" s="91"/>
      <c r="H187" s="92"/>
      <c r="I187" s="94">
        <f t="shared" si="32"/>
        <v>0</v>
      </c>
      <c r="J187" s="94">
        <f t="shared" si="33"/>
        <v>0</v>
      </c>
      <c r="K187" s="112">
        <f t="shared" si="35"/>
        <v>0</v>
      </c>
    </row>
    <row r="188" spans="1:11" ht="15.75" thickBot="1" x14ac:dyDescent="0.3">
      <c r="A188" s="172"/>
      <c r="B188" s="171"/>
      <c r="C188" s="113" t="s">
        <v>456</v>
      </c>
      <c r="D188" s="89" t="s">
        <v>225</v>
      </c>
      <c r="E188" s="114"/>
      <c r="F188" s="91" t="s">
        <v>226</v>
      </c>
      <c r="G188" s="91"/>
      <c r="H188" s="92"/>
      <c r="I188" s="94">
        <f t="shared" si="32"/>
        <v>0</v>
      </c>
      <c r="J188" s="94">
        <f t="shared" si="33"/>
        <v>0</v>
      </c>
      <c r="K188" s="112">
        <f t="shared" si="35"/>
        <v>0</v>
      </c>
    </row>
    <row r="189" spans="1:11" ht="26.25" thickBot="1" x14ac:dyDescent="0.3">
      <c r="A189" s="172"/>
      <c r="B189" s="171" t="s">
        <v>457</v>
      </c>
      <c r="C189" s="113" t="s">
        <v>39</v>
      </c>
      <c r="D189" s="89" t="s">
        <v>458</v>
      </c>
      <c r="E189" s="114" t="s">
        <v>78</v>
      </c>
      <c r="F189" s="91" t="s">
        <v>238</v>
      </c>
      <c r="G189" s="91"/>
      <c r="H189" s="92"/>
      <c r="I189" s="94">
        <f t="shared" si="32"/>
        <v>0</v>
      </c>
      <c r="J189" s="94">
        <f t="shared" si="33"/>
        <v>0</v>
      </c>
      <c r="K189" s="112">
        <f t="shared" si="35"/>
        <v>0</v>
      </c>
    </row>
    <row r="190" spans="1:11" ht="39" thickBot="1" x14ac:dyDescent="0.3">
      <c r="A190" s="172"/>
      <c r="B190" s="171"/>
      <c r="C190" s="113" t="s">
        <v>459</v>
      </c>
      <c r="D190" s="89" t="s">
        <v>460</v>
      </c>
      <c r="E190" s="114" t="s">
        <v>78</v>
      </c>
      <c r="F190" s="91" t="s">
        <v>238</v>
      </c>
      <c r="G190" s="91"/>
      <c r="H190" s="92"/>
      <c r="I190" s="94">
        <f t="shared" si="32"/>
        <v>0</v>
      </c>
      <c r="J190" s="94">
        <f t="shared" si="33"/>
        <v>0</v>
      </c>
      <c r="K190" s="112">
        <f t="shared" si="35"/>
        <v>0</v>
      </c>
    </row>
    <row r="191" spans="1:11" ht="64.5" thickBot="1" x14ac:dyDescent="0.3">
      <c r="A191" s="172"/>
      <c r="B191" s="171"/>
      <c r="C191" s="113" t="s">
        <v>461</v>
      </c>
      <c r="D191" s="89" t="s">
        <v>462</v>
      </c>
      <c r="E191" s="114" t="s">
        <v>463</v>
      </c>
      <c r="F191" s="91">
        <v>50</v>
      </c>
      <c r="G191" s="91"/>
      <c r="H191" s="92"/>
      <c r="I191" s="94">
        <f t="shared" si="32"/>
        <v>0</v>
      </c>
      <c r="J191" s="94">
        <f t="shared" si="33"/>
        <v>0</v>
      </c>
      <c r="K191" s="112">
        <f t="shared" si="35"/>
        <v>0</v>
      </c>
    </row>
    <row r="192" spans="1:11" ht="15.75" thickBot="1" x14ac:dyDescent="0.3">
      <c r="A192" s="172"/>
      <c r="B192" s="171"/>
      <c r="C192" s="113" t="s">
        <v>464</v>
      </c>
      <c r="D192" s="89" t="s">
        <v>225</v>
      </c>
      <c r="E192" s="114"/>
      <c r="F192" s="91" t="s">
        <v>226</v>
      </c>
      <c r="G192" s="91"/>
      <c r="H192" s="92"/>
      <c r="I192" s="94">
        <f t="shared" si="32"/>
        <v>0</v>
      </c>
      <c r="J192" s="94">
        <f t="shared" si="33"/>
        <v>0</v>
      </c>
      <c r="K192" s="112">
        <f t="shared" si="35"/>
        <v>0</v>
      </c>
    </row>
    <row r="193" spans="1:11" ht="51.75" thickBot="1" x14ac:dyDescent="0.3">
      <c r="A193" s="172"/>
      <c r="B193" s="171" t="s">
        <v>465</v>
      </c>
      <c r="C193" s="113" t="s">
        <v>40</v>
      </c>
      <c r="D193" s="89" t="s">
        <v>466</v>
      </c>
      <c r="E193" s="114" t="s">
        <v>78</v>
      </c>
      <c r="F193" s="91" t="s">
        <v>238</v>
      </c>
      <c r="G193" s="91"/>
      <c r="H193" s="92"/>
      <c r="I193" s="94">
        <f t="shared" si="32"/>
        <v>0</v>
      </c>
      <c r="J193" s="94">
        <f t="shared" si="33"/>
        <v>0</v>
      </c>
      <c r="K193" s="112">
        <f t="shared" si="35"/>
        <v>0</v>
      </c>
    </row>
    <row r="194" spans="1:11" ht="77.25" thickBot="1" x14ac:dyDescent="0.3">
      <c r="A194" s="172"/>
      <c r="B194" s="171"/>
      <c r="C194" s="113" t="s">
        <v>41</v>
      </c>
      <c r="D194" s="89" t="s">
        <v>467</v>
      </c>
      <c r="E194" s="114" t="s">
        <v>78</v>
      </c>
      <c r="F194" s="91" t="s">
        <v>238</v>
      </c>
      <c r="G194" s="91"/>
      <c r="H194" s="92"/>
      <c r="I194" s="94">
        <f t="shared" si="32"/>
        <v>0</v>
      </c>
      <c r="J194" s="94">
        <f t="shared" si="33"/>
        <v>0</v>
      </c>
      <c r="K194" s="112">
        <f t="shared" si="35"/>
        <v>0</v>
      </c>
    </row>
    <row r="195" spans="1:11" ht="64.5" thickBot="1" x14ac:dyDescent="0.3">
      <c r="A195" s="172"/>
      <c r="B195" s="171"/>
      <c r="C195" s="113" t="s">
        <v>468</v>
      </c>
      <c r="D195" s="89" t="s">
        <v>469</v>
      </c>
      <c r="E195" s="114" t="s">
        <v>78</v>
      </c>
      <c r="F195" s="91" t="s">
        <v>238</v>
      </c>
      <c r="G195" s="91"/>
      <c r="H195" s="92"/>
      <c r="I195" s="94">
        <f t="shared" si="32"/>
        <v>0</v>
      </c>
      <c r="J195" s="94">
        <f t="shared" si="33"/>
        <v>0</v>
      </c>
      <c r="K195" s="112">
        <f t="shared" si="35"/>
        <v>0</v>
      </c>
    </row>
    <row r="196" spans="1:11" ht="77.25" thickBot="1" x14ac:dyDescent="0.3">
      <c r="A196" s="172"/>
      <c r="B196" s="171"/>
      <c r="C196" s="113" t="s">
        <v>470</v>
      </c>
      <c r="D196" s="89" t="s">
        <v>471</v>
      </c>
      <c r="E196" s="114" t="s">
        <v>78</v>
      </c>
      <c r="F196" s="91" t="s">
        <v>238</v>
      </c>
      <c r="G196" s="91"/>
      <c r="H196" s="92"/>
      <c r="I196" s="94">
        <f t="shared" si="32"/>
        <v>0</v>
      </c>
      <c r="J196" s="94">
        <f t="shared" si="33"/>
        <v>0</v>
      </c>
      <c r="K196" s="112">
        <f t="shared" si="35"/>
        <v>0</v>
      </c>
    </row>
    <row r="197" spans="1:11" ht="15.75" thickBot="1" x14ac:dyDescent="0.3">
      <c r="A197" s="172"/>
      <c r="B197" s="171"/>
      <c r="C197" s="113" t="s">
        <v>472</v>
      </c>
      <c r="D197" s="89" t="s">
        <v>225</v>
      </c>
      <c r="E197" s="114"/>
      <c r="F197" s="91" t="s">
        <v>226</v>
      </c>
      <c r="G197" s="91"/>
      <c r="H197" s="92"/>
      <c r="I197" s="94">
        <f t="shared" si="32"/>
        <v>0</v>
      </c>
      <c r="J197" s="94">
        <f t="shared" si="33"/>
        <v>0</v>
      </c>
      <c r="K197" s="112">
        <f t="shared" si="35"/>
        <v>0</v>
      </c>
    </row>
    <row r="198" spans="1:11" ht="26.25" thickBot="1" x14ac:dyDescent="0.3">
      <c r="A198" s="172"/>
      <c r="B198" s="171" t="s">
        <v>473</v>
      </c>
      <c r="C198" s="113" t="s">
        <v>48</v>
      </c>
      <c r="D198" s="89" t="s">
        <v>474</v>
      </c>
      <c r="E198" s="114" t="s">
        <v>78</v>
      </c>
      <c r="F198" s="91">
        <v>15000</v>
      </c>
      <c r="G198" s="91"/>
      <c r="H198" s="92"/>
      <c r="I198" s="94">
        <f t="shared" si="32"/>
        <v>0</v>
      </c>
      <c r="J198" s="94">
        <f t="shared" si="33"/>
        <v>0</v>
      </c>
      <c r="K198" s="112">
        <f t="shared" si="35"/>
        <v>0</v>
      </c>
    </row>
    <row r="199" spans="1:11" ht="26.25" thickBot="1" x14ac:dyDescent="0.3">
      <c r="A199" s="172"/>
      <c r="B199" s="171"/>
      <c r="C199" s="113" t="s">
        <v>475</v>
      </c>
      <c r="D199" s="89" t="s">
        <v>476</v>
      </c>
      <c r="E199" s="114" t="s">
        <v>477</v>
      </c>
      <c r="F199" s="91">
        <v>1200</v>
      </c>
      <c r="G199" s="91"/>
      <c r="H199" s="92"/>
      <c r="I199" s="94">
        <f t="shared" si="32"/>
        <v>0</v>
      </c>
      <c r="J199" s="94">
        <f t="shared" si="33"/>
        <v>0</v>
      </c>
      <c r="K199" s="112">
        <f t="shared" si="35"/>
        <v>0</v>
      </c>
    </row>
    <row r="200" spans="1:11" ht="15.75" thickBot="1" x14ac:dyDescent="0.3">
      <c r="A200" s="172"/>
      <c r="B200" s="171"/>
      <c r="C200" s="113" t="s">
        <v>478</v>
      </c>
      <c r="D200" s="89" t="s">
        <v>479</v>
      </c>
      <c r="E200" s="114" t="s">
        <v>78</v>
      </c>
      <c r="F200" s="114" t="s">
        <v>238</v>
      </c>
      <c r="G200" s="91"/>
      <c r="H200" s="92"/>
      <c r="I200" s="94">
        <f t="shared" si="32"/>
        <v>0</v>
      </c>
      <c r="J200" s="94">
        <f t="shared" si="33"/>
        <v>0</v>
      </c>
      <c r="K200" s="112">
        <f t="shared" si="35"/>
        <v>0</v>
      </c>
    </row>
    <row r="201" spans="1:11" ht="15.75" thickBot="1" x14ac:dyDescent="0.3">
      <c r="A201" s="172"/>
      <c r="B201" s="171"/>
      <c r="C201" s="113" t="s">
        <v>480</v>
      </c>
      <c r="D201" s="89" t="s">
        <v>225</v>
      </c>
      <c r="E201" s="114"/>
      <c r="F201" s="91" t="s">
        <v>226</v>
      </c>
      <c r="G201" s="91"/>
      <c r="H201" s="92"/>
      <c r="I201" s="94">
        <f t="shared" si="32"/>
        <v>0</v>
      </c>
      <c r="J201" s="94">
        <f t="shared" si="33"/>
        <v>0</v>
      </c>
      <c r="K201" s="112">
        <f t="shared" si="35"/>
        <v>0</v>
      </c>
    </row>
    <row r="202" spans="1:11" ht="15.75" thickBot="1" x14ac:dyDescent="0.3">
      <c r="A202" s="172"/>
      <c r="B202" s="171" t="s">
        <v>481</v>
      </c>
      <c r="C202" s="113" t="s">
        <v>49</v>
      </c>
      <c r="D202" s="89" t="s">
        <v>76</v>
      </c>
      <c r="E202" s="114" t="s">
        <v>9</v>
      </c>
      <c r="F202" s="91">
        <v>1100</v>
      </c>
      <c r="G202" s="91"/>
      <c r="H202" s="92"/>
      <c r="I202" s="94">
        <f t="shared" si="32"/>
        <v>0</v>
      </c>
      <c r="J202" s="94">
        <f t="shared" si="33"/>
        <v>0</v>
      </c>
      <c r="K202" s="112">
        <f t="shared" si="35"/>
        <v>0</v>
      </c>
    </row>
    <row r="203" spans="1:11" ht="15.75" thickBot="1" x14ac:dyDescent="0.3">
      <c r="A203" s="172"/>
      <c r="B203" s="171"/>
      <c r="C203" s="113" t="s">
        <v>482</v>
      </c>
      <c r="D203" s="89" t="s">
        <v>225</v>
      </c>
      <c r="E203" s="114"/>
      <c r="F203" s="91" t="s">
        <v>226</v>
      </c>
      <c r="G203" s="91"/>
      <c r="H203" s="92"/>
      <c r="I203" s="94">
        <f t="shared" si="32"/>
        <v>0</v>
      </c>
      <c r="J203" s="94">
        <f t="shared" si="33"/>
        <v>0</v>
      </c>
      <c r="K203" s="112">
        <f t="shared" si="35"/>
        <v>0</v>
      </c>
    </row>
    <row r="204" spans="1:11" ht="15.75" thickBot="1" x14ac:dyDescent="0.3">
      <c r="A204" s="172" t="s">
        <v>483</v>
      </c>
      <c r="B204" s="171" t="s">
        <v>82</v>
      </c>
      <c r="C204" s="113" t="s">
        <v>77</v>
      </c>
      <c r="D204" s="89" t="s">
        <v>81</v>
      </c>
      <c r="E204" s="114" t="s">
        <v>80</v>
      </c>
      <c r="F204" s="91">
        <v>2.2000000000000002</v>
      </c>
      <c r="G204" s="91"/>
      <c r="H204" s="92"/>
      <c r="I204" s="94">
        <f t="shared" si="32"/>
        <v>0</v>
      </c>
      <c r="J204" s="94">
        <f t="shared" si="33"/>
        <v>0</v>
      </c>
      <c r="K204" s="112">
        <f t="shared" si="35"/>
        <v>0</v>
      </c>
    </row>
    <row r="205" spans="1:11" ht="26.25" thickBot="1" x14ac:dyDescent="0.3">
      <c r="A205" s="172"/>
      <c r="B205" s="171"/>
      <c r="C205" s="113" t="s">
        <v>484</v>
      </c>
      <c r="D205" s="89" t="s">
        <v>485</v>
      </c>
      <c r="E205" s="114" t="s">
        <v>306</v>
      </c>
      <c r="F205" s="91">
        <v>27</v>
      </c>
      <c r="G205" s="91"/>
      <c r="H205" s="92"/>
      <c r="I205" s="94">
        <f t="shared" si="32"/>
        <v>0</v>
      </c>
      <c r="J205" s="94">
        <f t="shared" si="33"/>
        <v>0</v>
      </c>
      <c r="K205" s="112">
        <f t="shared" si="35"/>
        <v>0</v>
      </c>
    </row>
    <row r="206" spans="1:11" ht="15.75" thickBot="1" x14ac:dyDescent="0.3">
      <c r="A206" s="172"/>
      <c r="B206" s="171"/>
      <c r="C206" s="113" t="s">
        <v>486</v>
      </c>
      <c r="D206" s="89" t="s">
        <v>487</v>
      </c>
      <c r="E206" s="114" t="s">
        <v>306</v>
      </c>
      <c r="F206" s="91">
        <v>50</v>
      </c>
      <c r="G206" s="91"/>
      <c r="H206" s="92"/>
      <c r="I206" s="94">
        <f t="shared" si="32"/>
        <v>0</v>
      </c>
      <c r="J206" s="94">
        <f t="shared" si="33"/>
        <v>0</v>
      </c>
      <c r="K206" s="112">
        <f t="shared" si="35"/>
        <v>0</v>
      </c>
    </row>
    <row r="207" spans="1:11" ht="26.25" thickBot="1" x14ac:dyDescent="0.3">
      <c r="A207" s="172"/>
      <c r="B207" s="171"/>
      <c r="C207" s="113" t="s">
        <v>488</v>
      </c>
      <c r="D207" s="89" t="s">
        <v>489</v>
      </c>
      <c r="E207" s="114" t="s">
        <v>306</v>
      </c>
      <c r="F207" s="91">
        <v>35</v>
      </c>
      <c r="G207" s="91"/>
      <c r="H207" s="92"/>
      <c r="I207" s="94">
        <f t="shared" si="32"/>
        <v>0</v>
      </c>
      <c r="J207" s="94">
        <f t="shared" si="33"/>
        <v>0</v>
      </c>
      <c r="K207" s="112">
        <f t="shared" si="35"/>
        <v>0</v>
      </c>
    </row>
    <row r="208" spans="1:11" ht="15.75" thickBot="1" x14ac:dyDescent="0.3">
      <c r="A208" s="172"/>
      <c r="B208" s="171"/>
      <c r="C208" s="113" t="s">
        <v>490</v>
      </c>
      <c r="D208" s="89" t="s">
        <v>491</v>
      </c>
      <c r="E208" s="114" t="s">
        <v>10</v>
      </c>
      <c r="F208" s="91">
        <v>25</v>
      </c>
      <c r="G208" s="91"/>
      <c r="H208" s="92"/>
      <c r="I208" s="94">
        <f t="shared" si="32"/>
        <v>0</v>
      </c>
      <c r="J208" s="94">
        <f t="shared" si="33"/>
        <v>0</v>
      </c>
      <c r="K208" s="112">
        <f t="shared" si="35"/>
        <v>0</v>
      </c>
    </row>
    <row r="209" spans="1:11" ht="15.75" thickBot="1" x14ac:dyDescent="0.3">
      <c r="A209" s="172"/>
      <c r="B209" s="171"/>
      <c r="C209" s="116" t="s">
        <v>492</v>
      </c>
      <c r="D209" s="117" t="s">
        <v>225</v>
      </c>
      <c r="E209" s="118"/>
      <c r="F209" s="119" t="s">
        <v>226</v>
      </c>
      <c r="G209" s="119"/>
      <c r="H209" s="120"/>
      <c r="I209" s="121">
        <f t="shared" si="32"/>
        <v>0</v>
      </c>
      <c r="J209" s="121">
        <f t="shared" si="33"/>
        <v>0</v>
      </c>
      <c r="K209" s="122">
        <f t="shared" si="35"/>
        <v>0</v>
      </c>
    </row>
    <row r="210" spans="1:11" ht="15.75" thickBot="1" x14ac:dyDescent="0.3">
      <c r="A210" s="173" t="s">
        <v>202</v>
      </c>
      <c r="B210" s="174"/>
      <c r="C210" s="174"/>
      <c r="D210" s="174"/>
      <c r="E210" s="174"/>
      <c r="F210" s="174"/>
      <c r="G210" s="174"/>
      <c r="H210" s="174"/>
      <c r="I210" s="104">
        <f>SUM(I48:I209)</f>
        <v>0</v>
      </c>
      <c r="J210" s="104">
        <f>SUM(J48:J209)</f>
        <v>0</v>
      </c>
      <c r="K210" s="104">
        <f>SUM(K48:K209)</f>
        <v>0</v>
      </c>
    </row>
    <row r="211" spans="1:11" ht="15.75" customHeight="1" thickBot="1" x14ac:dyDescent="0.3">
      <c r="A211" s="175"/>
      <c r="B211" s="175"/>
      <c r="C211" s="175"/>
      <c r="D211" s="175"/>
      <c r="E211" s="175"/>
      <c r="F211" s="175"/>
      <c r="G211" s="175"/>
      <c r="H211" s="175"/>
      <c r="I211" s="175"/>
      <c r="J211" s="175"/>
      <c r="K211" s="175"/>
    </row>
    <row r="212" spans="1:11" ht="26.25" thickBot="1" x14ac:dyDescent="0.3">
      <c r="A212" s="123"/>
      <c r="B212" s="123"/>
      <c r="C212" s="123"/>
      <c r="D212" s="123"/>
      <c r="E212" s="123"/>
      <c r="F212" s="123"/>
      <c r="G212" s="123"/>
      <c r="H212" s="123"/>
      <c r="I212" s="124" t="s">
        <v>162</v>
      </c>
      <c r="J212" s="125" t="s">
        <v>5</v>
      </c>
      <c r="K212" s="126" t="s">
        <v>6</v>
      </c>
    </row>
    <row r="213" spans="1:11" ht="15" customHeight="1" x14ac:dyDescent="0.25">
      <c r="A213" s="168" t="s">
        <v>507</v>
      </c>
      <c r="B213" s="169"/>
      <c r="C213" s="169"/>
      <c r="D213" s="169"/>
      <c r="E213" s="169"/>
      <c r="F213" s="169"/>
      <c r="G213" s="169"/>
      <c r="H213" s="169"/>
      <c r="I213" s="127">
        <f>I10</f>
        <v>0</v>
      </c>
      <c r="J213" s="127">
        <f>J10</f>
        <v>0</v>
      </c>
      <c r="K213" s="128">
        <f>K10</f>
        <v>0</v>
      </c>
    </row>
    <row r="214" spans="1:11" ht="15" customHeight="1" x14ac:dyDescent="0.25">
      <c r="A214" s="166" t="s">
        <v>508</v>
      </c>
      <c r="B214" s="167"/>
      <c r="C214" s="167"/>
      <c r="D214" s="167"/>
      <c r="E214" s="167"/>
      <c r="F214" s="167"/>
      <c r="G214" s="167"/>
      <c r="H214" s="167"/>
      <c r="I214" s="127">
        <f>I18</f>
        <v>0</v>
      </c>
      <c r="J214" s="127">
        <f>J18</f>
        <v>0</v>
      </c>
      <c r="K214" s="128">
        <f>K18</f>
        <v>0</v>
      </c>
    </row>
    <row r="215" spans="1:11" ht="15" customHeight="1" x14ac:dyDescent="0.25">
      <c r="A215" s="150" t="s">
        <v>493</v>
      </c>
      <c r="B215" s="151"/>
      <c r="C215" s="151"/>
      <c r="D215" s="151"/>
      <c r="E215" s="151"/>
      <c r="F215" s="151"/>
      <c r="G215" s="151"/>
      <c r="H215" s="151"/>
      <c r="I215" s="127">
        <f>I25</f>
        <v>0</v>
      </c>
      <c r="J215" s="127">
        <f>J25</f>
        <v>0</v>
      </c>
      <c r="K215" s="128">
        <f>K25</f>
        <v>0</v>
      </c>
    </row>
    <row r="216" spans="1:11" x14ac:dyDescent="0.25">
      <c r="A216" s="166" t="s">
        <v>494</v>
      </c>
      <c r="B216" s="167"/>
      <c r="C216" s="167"/>
      <c r="D216" s="167"/>
      <c r="E216" s="167"/>
      <c r="F216" s="167"/>
      <c r="G216" s="167"/>
      <c r="H216" s="167"/>
      <c r="I216" s="127">
        <f>I44</f>
        <v>0</v>
      </c>
      <c r="J216" s="127">
        <f>J44</f>
        <v>0</v>
      </c>
      <c r="K216" s="128">
        <f>K44</f>
        <v>0</v>
      </c>
    </row>
    <row r="217" spans="1:11" ht="15.75" thickBot="1" x14ac:dyDescent="0.3">
      <c r="A217" s="154" t="s">
        <v>495</v>
      </c>
      <c r="B217" s="155"/>
      <c r="C217" s="155"/>
      <c r="D217" s="155"/>
      <c r="E217" s="155"/>
      <c r="F217" s="155"/>
      <c r="G217" s="155"/>
      <c r="H217" s="155"/>
      <c r="I217" s="129">
        <f>I210</f>
        <v>0</v>
      </c>
      <c r="J217" s="129">
        <f>J210</f>
        <v>0</v>
      </c>
      <c r="K217" s="130">
        <f>K210</f>
        <v>0</v>
      </c>
    </row>
    <row r="218" spans="1:11" ht="15.75" thickBot="1" x14ac:dyDescent="0.3">
      <c r="A218" s="156" t="s">
        <v>227</v>
      </c>
      <c r="B218" s="157"/>
      <c r="C218" s="157"/>
      <c r="D218" s="157"/>
      <c r="E218" s="157"/>
      <c r="F218" s="157"/>
      <c r="G218" s="157"/>
      <c r="H218" s="157"/>
      <c r="I218" s="96">
        <f>SUM(I213:I217)</f>
        <v>0</v>
      </c>
      <c r="J218" s="96">
        <f t="shared" ref="J218:K218" si="36">SUM(J213:J217)</f>
        <v>0</v>
      </c>
      <c r="K218" s="131">
        <f t="shared" si="36"/>
        <v>0</v>
      </c>
    </row>
    <row r="219" spans="1:11" ht="15.75" thickBot="1" x14ac:dyDescent="0.3">
      <c r="A219" s="158"/>
      <c r="B219" s="158"/>
      <c r="C219" s="158"/>
      <c r="D219" s="158"/>
      <c r="E219" s="158"/>
      <c r="F219" s="158"/>
      <c r="G219" s="158"/>
      <c r="H219" s="158"/>
      <c r="I219" s="158"/>
      <c r="J219" s="158"/>
      <c r="K219" s="158"/>
    </row>
    <row r="220" spans="1:11" ht="15.75" thickBot="1" x14ac:dyDescent="0.3">
      <c r="A220" s="159" t="s">
        <v>201</v>
      </c>
      <c r="B220" s="160"/>
      <c r="C220" s="160"/>
      <c r="D220" s="160"/>
      <c r="E220" s="160"/>
      <c r="F220" s="160"/>
      <c r="G220" s="160"/>
      <c r="H220" s="160"/>
      <c r="I220" s="160"/>
      <c r="J220" s="160"/>
      <c r="K220" s="161"/>
    </row>
    <row r="221" spans="1:11" x14ac:dyDescent="0.25">
      <c r="A221" s="132" t="s">
        <v>496</v>
      </c>
      <c r="B221" s="162" t="s">
        <v>497</v>
      </c>
      <c r="C221" s="162"/>
      <c r="D221" s="162"/>
      <c r="E221" s="162"/>
      <c r="F221" s="162"/>
      <c r="G221" s="162"/>
      <c r="H221" s="162"/>
      <c r="I221" s="162"/>
      <c r="J221" s="162"/>
      <c r="K221" s="163"/>
    </row>
    <row r="222" spans="1:11" ht="30.75" customHeight="1" x14ac:dyDescent="0.25">
      <c r="A222" s="133" t="s">
        <v>498</v>
      </c>
      <c r="B222" s="164" t="s">
        <v>511</v>
      </c>
      <c r="C222" s="164"/>
      <c r="D222" s="164"/>
      <c r="E222" s="164"/>
      <c r="F222" s="164"/>
      <c r="G222" s="164"/>
      <c r="H222" s="164"/>
      <c r="I222" s="164"/>
      <c r="J222" s="164"/>
      <c r="K222" s="165"/>
    </row>
    <row r="223" spans="1:11" x14ac:dyDescent="0.25">
      <c r="A223" s="133" t="s">
        <v>499</v>
      </c>
      <c r="B223" s="164" t="s">
        <v>500</v>
      </c>
      <c r="C223" s="164"/>
      <c r="D223" s="164"/>
      <c r="E223" s="164"/>
      <c r="F223" s="164"/>
      <c r="G223" s="164"/>
      <c r="H223" s="164"/>
      <c r="I223" s="164"/>
      <c r="J223" s="164"/>
      <c r="K223" s="165"/>
    </row>
    <row r="224" spans="1:11" ht="58.5" customHeight="1" x14ac:dyDescent="0.25">
      <c r="A224" s="133" t="s">
        <v>501</v>
      </c>
      <c r="B224" s="164" t="s">
        <v>512</v>
      </c>
      <c r="C224" s="164"/>
      <c r="D224" s="164"/>
      <c r="E224" s="164"/>
      <c r="F224" s="164"/>
      <c r="G224" s="164"/>
      <c r="H224" s="164"/>
      <c r="I224" s="164"/>
      <c r="J224" s="164"/>
      <c r="K224" s="165"/>
    </row>
    <row r="225" spans="1:11" x14ac:dyDescent="0.25">
      <c r="A225" s="133" t="s">
        <v>217</v>
      </c>
      <c r="B225" s="164" t="s">
        <v>502</v>
      </c>
      <c r="C225" s="164"/>
      <c r="D225" s="164"/>
      <c r="E225" s="164"/>
      <c r="F225" s="164"/>
      <c r="G225" s="164"/>
      <c r="H225" s="164"/>
      <c r="I225" s="164"/>
      <c r="J225" s="164"/>
      <c r="K225" s="165"/>
    </row>
    <row r="226" spans="1:11" x14ac:dyDescent="0.25">
      <c r="A226" s="133" t="s">
        <v>503</v>
      </c>
      <c r="B226" s="164" t="s">
        <v>504</v>
      </c>
      <c r="C226" s="164"/>
      <c r="D226" s="164"/>
      <c r="E226" s="164"/>
      <c r="F226" s="164"/>
      <c r="G226" s="164"/>
      <c r="H226" s="164"/>
      <c r="I226" s="164"/>
      <c r="J226" s="164"/>
      <c r="K226" s="165"/>
    </row>
    <row r="227" spans="1:11" ht="15.75" thickBot="1" x14ac:dyDescent="0.3">
      <c r="A227" s="134" t="s">
        <v>505</v>
      </c>
      <c r="B227" s="152" t="s">
        <v>506</v>
      </c>
      <c r="C227" s="152"/>
      <c r="D227" s="152"/>
      <c r="E227" s="152"/>
      <c r="F227" s="152"/>
      <c r="G227" s="152"/>
      <c r="H227" s="152"/>
      <c r="I227" s="152"/>
      <c r="J227" s="152"/>
      <c r="K227" s="153"/>
    </row>
  </sheetData>
  <sheetProtection insertRows="0" deleteRows="0"/>
  <mergeCells count="69">
    <mergeCell ref="A10:H10"/>
    <mergeCell ref="A1:K1"/>
    <mergeCell ref="A2:K2"/>
    <mergeCell ref="A3:K3"/>
    <mergeCell ref="A5:A9"/>
    <mergeCell ref="B5:B9"/>
    <mergeCell ref="A11:K11"/>
    <mergeCell ref="A12:K12"/>
    <mergeCell ref="A14:A17"/>
    <mergeCell ref="B14:B17"/>
    <mergeCell ref="A18:H18"/>
    <mergeCell ref="A45:K45"/>
    <mergeCell ref="A19:K19"/>
    <mergeCell ref="A20:K20"/>
    <mergeCell ref="A22:A24"/>
    <mergeCell ref="B22:B24"/>
    <mergeCell ref="A25:H25"/>
    <mergeCell ref="A26:K26"/>
    <mergeCell ref="A27:K27"/>
    <mergeCell ref="A29:A43"/>
    <mergeCell ref="B29:B43"/>
    <mergeCell ref="A44:H44"/>
    <mergeCell ref="A46:K46"/>
    <mergeCell ref="A48:A65"/>
    <mergeCell ref="B48:B53"/>
    <mergeCell ref="B54:B65"/>
    <mergeCell ref="A66:A109"/>
    <mergeCell ref="B66:B78"/>
    <mergeCell ref="B79:B85"/>
    <mergeCell ref="B86:B94"/>
    <mergeCell ref="B95:B109"/>
    <mergeCell ref="A110:A147"/>
    <mergeCell ref="B110:B136"/>
    <mergeCell ref="B137:B141"/>
    <mergeCell ref="B142:B147"/>
    <mergeCell ref="A148:A185"/>
    <mergeCell ref="B148:B150"/>
    <mergeCell ref="B151:B153"/>
    <mergeCell ref="B154:B158"/>
    <mergeCell ref="B159:B162"/>
    <mergeCell ref="B163:B170"/>
    <mergeCell ref="A214:H214"/>
    <mergeCell ref="A213:H213"/>
    <mergeCell ref="B171:B178"/>
    <mergeCell ref="B179:B182"/>
    <mergeCell ref="B183:B185"/>
    <mergeCell ref="A186:A203"/>
    <mergeCell ref="B186:B188"/>
    <mergeCell ref="B189:B192"/>
    <mergeCell ref="B193:B197"/>
    <mergeCell ref="B198:B201"/>
    <mergeCell ref="B202:B203"/>
    <mergeCell ref="A204:A209"/>
    <mergeCell ref="B204:B209"/>
    <mergeCell ref="A210:H210"/>
    <mergeCell ref="A211:K211"/>
    <mergeCell ref="A215:H215"/>
    <mergeCell ref="B227:K227"/>
    <mergeCell ref="A217:H217"/>
    <mergeCell ref="A218:H218"/>
    <mergeCell ref="A219:K219"/>
    <mergeCell ref="A220:K220"/>
    <mergeCell ref="B221:K221"/>
    <mergeCell ref="B222:K222"/>
    <mergeCell ref="B223:K223"/>
    <mergeCell ref="B224:K224"/>
    <mergeCell ref="B225:K225"/>
    <mergeCell ref="B226:K226"/>
    <mergeCell ref="A216:H216"/>
  </mergeCells>
  <printOptions horizontalCentered="1"/>
  <pageMargins left="0.70866141732283472" right="0.70866141732283472" top="0.74803149606299213" bottom="0.74803149606299213" header="0.31496062992125984" footer="0.31496062992125984"/>
  <pageSetup paperSize="9" scale="65" fitToHeight="0" orientation="portrait" horizontalDpi="4294967293" verticalDpi="4294967293" r:id="rId1"/>
  <headerFooter>
    <oddFooter>&amp;L&amp;9&amp;F&amp;CΑΧΑΪΑ Α.Ε.&amp;R&amp;9&amp;P</oddFooter>
  </headerFooter>
  <rowBreaks count="5" manualBreakCount="5">
    <brk id="44" max="10" man="1"/>
    <brk id="79" max="10" man="1"/>
    <brk id="123" max="10" man="1"/>
    <brk id="159" max="10" man="1"/>
    <brk id="203"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5"/>
  <sheetViews>
    <sheetView showGridLines="0" view="pageBreakPreview" zoomScale="60" zoomScaleNormal="100" workbookViewId="0">
      <selection activeCell="A27" sqref="A27:K27"/>
    </sheetView>
  </sheetViews>
  <sheetFormatPr defaultColWidth="8.85546875" defaultRowHeight="14.25" x14ac:dyDescent="0.2"/>
  <cols>
    <col min="1" max="1" width="5.85546875" style="3" customWidth="1"/>
    <col min="2" max="2" width="31.140625" style="3" customWidth="1"/>
    <col min="3" max="3" width="11.5703125" style="3" customWidth="1"/>
    <col min="4" max="4" width="12.7109375" style="3" customWidth="1"/>
    <col min="5" max="5" width="10.7109375" style="3" customWidth="1"/>
    <col min="6" max="6" width="10.85546875" style="8" customWidth="1"/>
    <col min="7" max="7" width="10.5703125" style="8" customWidth="1"/>
    <col min="8" max="8" width="17.42578125" style="8" customWidth="1"/>
    <col min="9" max="16384" width="8.85546875" style="3"/>
  </cols>
  <sheetData>
    <row r="1" spans="1:8" ht="22.15" customHeight="1" x14ac:dyDescent="0.2">
      <c r="A1" s="194" t="s">
        <v>183</v>
      </c>
      <c r="B1" s="195"/>
      <c r="C1" s="195"/>
      <c r="D1" s="195"/>
      <c r="E1" s="195"/>
      <c r="F1" s="195"/>
      <c r="G1" s="195"/>
      <c r="H1" s="196"/>
    </row>
    <row r="2" spans="1:8" x14ac:dyDescent="0.2">
      <c r="A2" s="198" t="s">
        <v>0</v>
      </c>
      <c r="B2" s="4" t="s">
        <v>1</v>
      </c>
      <c r="C2" s="198" t="s">
        <v>42</v>
      </c>
      <c r="D2" s="199" t="s">
        <v>2</v>
      </c>
      <c r="E2" s="199" t="s">
        <v>3</v>
      </c>
      <c r="F2" s="200" t="s">
        <v>4</v>
      </c>
      <c r="G2" s="200" t="s">
        <v>5</v>
      </c>
      <c r="H2" s="200" t="s">
        <v>6</v>
      </c>
    </row>
    <row r="3" spans="1:8" ht="25.5" x14ac:dyDescent="0.2">
      <c r="A3" s="198"/>
      <c r="B3" s="4" t="s">
        <v>7</v>
      </c>
      <c r="C3" s="198"/>
      <c r="D3" s="199"/>
      <c r="E3" s="199"/>
      <c r="F3" s="200"/>
      <c r="G3" s="200"/>
      <c r="H3" s="200"/>
    </row>
    <row r="4" spans="1:8" x14ac:dyDescent="0.2">
      <c r="A4" s="5"/>
      <c r="B4" s="5"/>
      <c r="C4" s="5"/>
      <c r="D4" s="5"/>
      <c r="E4" s="5"/>
      <c r="F4" s="6">
        <f t="shared" ref="F4:F7" si="0">ROUND(D4*E4,2)</f>
        <v>0</v>
      </c>
      <c r="G4" s="7">
        <f t="shared" ref="G4:G7" si="1">ROUND(F4*24%,2)</f>
        <v>0</v>
      </c>
      <c r="H4" s="7">
        <f t="shared" ref="H4:H7" si="2">F4+G4</f>
        <v>0</v>
      </c>
    </row>
    <row r="5" spans="1:8" x14ac:dyDescent="0.2">
      <c r="A5" s="5"/>
      <c r="B5" s="5"/>
      <c r="C5" s="5"/>
      <c r="D5" s="5"/>
      <c r="E5" s="5"/>
      <c r="F5" s="6">
        <f t="shared" si="0"/>
        <v>0</v>
      </c>
      <c r="G5" s="7">
        <f t="shared" si="1"/>
        <v>0</v>
      </c>
      <c r="H5" s="7">
        <f t="shared" si="2"/>
        <v>0</v>
      </c>
    </row>
    <row r="6" spans="1:8" x14ac:dyDescent="0.2">
      <c r="A6" s="5"/>
      <c r="B6" s="5"/>
      <c r="C6" s="5"/>
      <c r="D6" s="5"/>
      <c r="E6" s="5"/>
      <c r="F6" s="6">
        <f t="shared" si="0"/>
        <v>0</v>
      </c>
      <c r="G6" s="7">
        <f t="shared" si="1"/>
        <v>0</v>
      </c>
      <c r="H6" s="7">
        <f t="shared" si="2"/>
        <v>0</v>
      </c>
    </row>
    <row r="7" spans="1:8" x14ac:dyDescent="0.2">
      <c r="A7" s="5"/>
      <c r="B7" s="5"/>
      <c r="C7" s="5"/>
      <c r="D7" s="5"/>
      <c r="E7" s="5"/>
      <c r="F7" s="6">
        <f t="shared" si="0"/>
        <v>0</v>
      </c>
      <c r="G7" s="7">
        <f t="shared" si="1"/>
        <v>0</v>
      </c>
      <c r="H7" s="7">
        <f t="shared" si="2"/>
        <v>0</v>
      </c>
    </row>
    <row r="8" spans="1:8" customFormat="1" ht="22.15" customHeight="1" x14ac:dyDescent="0.25">
      <c r="A8" s="197" t="s">
        <v>56</v>
      </c>
      <c r="B8" s="197"/>
      <c r="C8" s="197"/>
      <c r="D8" s="197"/>
      <c r="E8" s="197"/>
      <c r="F8" s="40">
        <f>F7+F6+F5+F4</f>
        <v>0</v>
      </c>
      <c r="G8" s="40">
        <f t="shared" ref="G8:H8" si="3">G7+G6+G5+G4</f>
        <v>0</v>
      </c>
      <c r="H8" s="40">
        <f t="shared" si="3"/>
        <v>0</v>
      </c>
    </row>
    <row r="15" spans="1:8" s="8" customFormat="1" x14ac:dyDescent="0.2">
      <c r="E15" s="9"/>
    </row>
  </sheetData>
  <mergeCells count="9">
    <mergeCell ref="A1:H1"/>
    <mergeCell ref="A8:E8"/>
    <mergeCell ref="A2:A3"/>
    <mergeCell ref="C2:C3"/>
    <mergeCell ref="D2:D3"/>
    <mergeCell ref="E2:E3"/>
    <mergeCell ref="F2:F3"/>
    <mergeCell ref="G2:G3"/>
    <mergeCell ref="H2:H3"/>
  </mergeCells>
  <printOptions horizontalCentered="1"/>
  <pageMargins left="0.70866141732283472" right="0.70866141732283472" top="0.74803149606299213" bottom="0.74803149606299213" header="0.31496062992125984" footer="0.31496062992125984"/>
  <pageSetup paperSize="9" scale="78" fitToHeight="0" orientation="portrait" r:id="rId1"/>
  <headerFooter>
    <oddFooter>&amp;L&amp;9&amp;F&amp;CΑΧΑΪΑ Α.Ε.&amp;R&amp;9&amp;P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
  <sheetViews>
    <sheetView showGridLines="0" view="pageBreakPreview" zoomScale="60" zoomScaleNormal="100" workbookViewId="0">
      <selection activeCell="A27" sqref="A27:K2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s>
  <sheetData>
    <row r="1" spans="1:8" s="3" customFormat="1" ht="22.15" customHeight="1" x14ac:dyDescent="0.2">
      <c r="A1" s="194" t="s">
        <v>175</v>
      </c>
      <c r="B1" s="195"/>
      <c r="C1" s="195"/>
      <c r="D1" s="195"/>
      <c r="E1" s="195"/>
      <c r="F1" s="195"/>
      <c r="G1" s="195"/>
      <c r="H1" s="196"/>
    </row>
    <row r="2" spans="1:8" s="3" customFormat="1" ht="14.25" x14ac:dyDescent="0.2">
      <c r="A2" s="198" t="s">
        <v>0</v>
      </c>
      <c r="B2" s="4" t="s">
        <v>50</v>
      </c>
      <c r="C2" s="198" t="s">
        <v>42</v>
      </c>
      <c r="D2" s="199" t="s">
        <v>2</v>
      </c>
      <c r="E2" s="199" t="s">
        <v>3</v>
      </c>
      <c r="F2" s="200" t="s">
        <v>4</v>
      </c>
      <c r="G2" s="200" t="s">
        <v>5</v>
      </c>
      <c r="H2" s="200" t="s">
        <v>6</v>
      </c>
    </row>
    <row r="3" spans="1:8" s="3" customFormat="1" ht="14.25" x14ac:dyDescent="0.2">
      <c r="A3" s="198"/>
      <c r="B3" s="4" t="s">
        <v>7</v>
      </c>
      <c r="C3" s="198"/>
      <c r="D3" s="199"/>
      <c r="E3" s="199"/>
      <c r="F3" s="200"/>
      <c r="G3" s="200"/>
      <c r="H3" s="200"/>
    </row>
    <row r="4" spans="1:8" s="3" customFormat="1" ht="14.25" x14ac:dyDescent="0.2">
      <c r="A4" s="5"/>
      <c r="B4" s="5"/>
      <c r="C4" s="5"/>
      <c r="D4" s="5"/>
      <c r="E4" s="5"/>
      <c r="F4" s="6">
        <f t="shared" ref="F4:F5" si="0">ROUND(D4*E4,2)</f>
        <v>0</v>
      </c>
      <c r="G4" s="7">
        <f t="shared" ref="G4:G5" si="1">ROUND(F4*24%,2)</f>
        <v>0</v>
      </c>
      <c r="H4" s="7"/>
    </row>
    <row r="5" spans="1:8" s="3" customFormat="1" ht="14.25" x14ac:dyDescent="0.2">
      <c r="A5" s="5"/>
      <c r="B5" s="5"/>
      <c r="C5" s="5"/>
      <c r="D5" s="5"/>
      <c r="E5" s="5"/>
      <c r="F5" s="6">
        <f t="shared" si="0"/>
        <v>0</v>
      </c>
      <c r="G5" s="7">
        <f t="shared" si="1"/>
        <v>0</v>
      </c>
      <c r="H5" s="7"/>
    </row>
    <row r="6" spans="1:8" s="3" customFormat="1" ht="14.25" x14ac:dyDescent="0.2">
      <c r="A6" s="5"/>
      <c r="B6" s="5"/>
      <c r="C6" s="5"/>
      <c r="D6" s="5"/>
      <c r="E6" s="5"/>
      <c r="F6" s="6">
        <f t="shared" ref="F6:F7" si="2">ROUND(D6*E6,2)</f>
        <v>0</v>
      </c>
      <c r="G6" s="7">
        <f t="shared" ref="G6:G7" si="3">ROUND(F6*24%,2)</f>
        <v>0</v>
      </c>
      <c r="H6" s="7"/>
    </row>
    <row r="7" spans="1:8" s="3" customFormat="1" ht="14.25" x14ac:dyDescent="0.2">
      <c r="A7" s="5"/>
      <c r="B7" s="5"/>
      <c r="C7" s="5"/>
      <c r="D7" s="5"/>
      <c r="E7" s="5"/>
      <c r="F7" s="6">
        <f t="shared" si="2"/>
        <v>0</v>
      </c>
      <c r="G7" s="7">
        <f t="shared" si="3"/>
        <v>0</v>
      </c>
      <c r="H7" s="7"/>
    </row>
    <row r="8" spans="1:8" ht="19.899999999999999" customHeight="1" x14ac:dyDescent="0.25">
      <c r="A8" s="201" t="s">
        <v>65</v>
      </c>
      <c r="B8" s="201"/>
      <c r="C8" s="201"/>
      <c r="D8" s="201"/>
      <c r="E8" s="201"/>
      <c r="F8" s="43">
        <f>F7+F6+F5+F4</f>
        <v>0</v>
      </c>
      <c r="G8" s="43">
        <f t="shared" ref="G8:H8" si="4">G7+G6+G5+G4</f>
        <v>0</v>
      </c>
      <c r="H8" s="43">
        <f t="shared" si="4"/>
        <v>0</v>
      </c>
    </row>
    <row r="9" spans="1:8" s="3" customFormat="1" ht="14.25" x14ac:dyDescent="0.2">
      <c r="F9" s="8"/>
      <c r="G9" s="8"/>
      <c r="H9" s="8"/>
    </row>
    <row r="10" spans="1:8" ht="15.75" customHeight="1" x14ac:dyDescent="0.25"/>
  </sheetData>
  <mergeCells count="9">
    <mergeCell ref="A8:E8"/>
    <mergeCell ref="A1:H1"/>
    <mergeCell ref="A2:A3"/>
    <mergeCell ref="C2:C3"/>
    <mergeCell ref="D2:D3"/>
    <mergeCell ref="E2:E3"/>
    <mergeCell ref="F2:F3"/>
    <mergeCell ref="G2:G3"/>
    <mergeCell ref="H2:H3"/>
  </mergeCells>
  <printOptions horizontalCentered="1"/>
  <pageMargins left="0.70866141732283472" right="0.70866141732283472" top="0.74803149606299213" bottom="0.74803149606299213" header="0.31496062992125984" footer="0.31496062992125984"/>
  <pageSetup paperSize="9" scale="66" fitToHeight="0" orientation="portrait" r:id="rId1"/>
  <headerFooter>
    <oddFooter>&amp;L&amp;9&amp;F&amp;CΑΧΑΪΑ Α.Ε.&amp;R&amp;9&amp;P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0"/>
  <sheetViews>
    <sheetView showGridLines="0" view="pageBreakPreview" zoomScale="60" zoomScaleNormal="100" workbookViewId="0">
      <selection activeCell="A27" sqref="A27:K2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s>
  <sheetData>
    <row r="1" spans="1:8" s="3" customFormat="1" ht="22.15" customHeight="1" x14ac:dyDescent="0.2">
      <c r="A1" s="194" t="s">
        <v>176</v>
      </c>
      <c r="B1" s="195"/>
      <c r="C1" s="195"/>
      <c r="D1" s="195"/>
      <c r="E1" s="195"/>
      <c r="F1" s="195"/>
      <c r="G1" s="195"/>
      <c r="H1" s="196"/>
    </row>
    <row r="2" spans="1:8" s="3" customFormat="1" ht="14.25" x14ac:dyDescent="0.2">
      <c r="A2" s="198" t="s">
        <v>0</v>
      </c>
      <c r="B2" s="202" t="s">
        <v>66</v>
      </c>
      <c r="C2" s="198" t="s">
        <v>42</v>
      </c>
      <c r="D2" s="199" t="s">
        <v>2</v>
      </c>
      <c r="E2" s="199" t="s">
        <v>3</v>
      </c>
      <c r="F2" s="200" t="s">
        <v>4</v>
      </c>
      <c r="G2" s="200" t="s">
        <v>5</v>
      </c>
      <c r="H2" s="200" t="s">
        <v>6</v>
      </c>
    </row>
    <row r="3" spans="1:8" s="3" customFormat="1" ht="14.25" x14ac:dyDescent="0.2">
      <c r="A3" s="198"/>
      <c r="B3" s="203"/>
      <c r="C3" s="198"/>
      <c r="D3" s="199"/>
      <c r="E3" s="199"/>
      <c r="F3" s="200"/>
      <c r="G3" s="200"/>
      <c r="H3" s="200"/>
    </row>
    <row r="4" spans="1:8" s="3" customFormat="1" ht="14.25" x14ac:dyDescent="0.2">
      <c r="A4" s="5"/>
      <c r="B4" s="5"/>
      <c r="C4" s="5"/>
      <c r="D4" s="5"/>
      <c r="E4" s="5"/>
      <c r="F4" s="6">
        <f t="shared" ref="F4:F5" si="0">ROUND(D4*E4,2)</f>
        <v>0</v>
      </c>
      <c r="G4" s="7">
        <f t="shared" ref="G4:G5" si="1">ROUND(F4*24%,2)</f>
        <v>0</v>
      </c>
      <c r="H4" s="7">
        <f t="shared" ref="H4:H5" si="2">F4+G4</f>
        <v>0</v>
      </c>
    </row>
    <row r="5" spans="1:8" s="3" customFormat="1" ht="14.25" x14ac:dyDescent="0.2">
      <c r="A5" s="5"/>
      <c r="B5" s="5"/>
      <c r="C5" s="5"/>
      <c r="D5" s="5"/>
      <c r="E5" s="5"/>
      <c r="F5" s="6">
        <f t="shared" si="0"/>
        <v>0</v>
      </c>
      <c r="G5" s="7">
        <f t="shared" si="1"/>
        <v>0</v>
      </c>
      <c r="H5" s="7">
        <f t="shared" si="2"/>
        <v>0</v>
      </c>
    </row>
    <row r="6" spans="1:8" s="3" customFormat="1" ht="14.25" x14ac:dyDescent="0.2">
      <c r="A6" s="5"/>
      <c r="B6" s="5"/>
      <c r="C6" s="5"/>
      <c r="D6" s="5"/>
      <c r="E6" s="5"/>
      <c r="F6" s="6">
        <f t="shared" ref="F6:F7" si="3">ROUND(D6*E6,2)</f>
        <v>0</v>
      </c>
      <c r="G6" s="7">
        <f t="shared" ref="G6:G7" si="4">ROUND(F6*24%,2)</f>
        <v>0</v>
      </c>
      <c r="H6" s="7">
        <f t="shared" ref="H6:H7" si="5">F6+G6</f>
        <v>0</v>
      </c>
    </row>
    <row r="7" spans="1:8" s="3" customFormat="1" ht="14.25" x14ac:dyDescent="0.2">
      <c r="A7" s="5"/>
      <c r="B7" s="5"/>
      <c r="C7" s="5"/>
      <c r="D7" s="5"/>
      <c r="E7" s="5"/>
      <c r="F7" s="6">
        <f t="shared" si="3"/>
        <v>0</v>
      </c>
      <c r="G7" s="7">
        <f t="shared" si="4"/>
        <v>0</v>
      </c>
      <c r="H7" s="7">
        <f t="shared" si="5"/>
        <v>0</v>
      </c>
    </row>
    <row r="8" spans="1:8" ht="19.899999999999999" customHeight="1" x14ac:dyDescent="0.25">
      <c r="A8" s="201" t="s">
        <v>67</v>
      </c>
      <c r="B8" s="201"/>
      <c r="C8" s="201"/>
      <c r="D8" s="201"/>
      <c r="E8" s="201"/>
      <c r="F8" s="43">
        <f>F7+F6+F5+F4</f>
        <v>0</v>
      </c>
      <c r="G8" s="43">
        <f t="shared" ref="G8:H8" si="6">G7+G6+G5+G4</f>
        <v>0</v>
      </c>
      <c r="H8" s="43">
        <f t="shared" si="6"/>
        <v>0</v>
      </c>
    </row>
    <row r="9" spans="1:8" s="3" customFormat="1" ht="14.25" x14ac:dyDescent="0.2">
      <c r="F9" s="8"/>
      <c r="G9" s="8"/>
      <c r="H9" s="8"/>
    </row>
    <row r="10" spans="1:8" ht="15.75" customHeight="1" x14ac:dyDescent="0.25"/>
  </sheetData>
  <mergeCells count="10">
    <mergeCell ref="A8:E8"/>
    <mergeCell ref="A1:H1"/>
    <mergeCell ref="A2:A3"/>
    <mergeCell ref="C2:C3"/>
    <mergeCell ref="D2:D3"/>
    <mergeCell ref="E2:E3"/>
    <mergeCell ref="F2:F3"/>
    <mergeCell ref="G2:G3"/>
    <mergeCell ref="H2:H3"/>
    <mergeCell ref="B2:B3"/>
  </mergeCells>
  <printOptions horizontalCentered="1"/>
  <pageMargins left="0.70866141732283472" right="0.70866141732283472" top="0.74803149606299213" bottom="0.74803149606299213" header="0.31496062992125984" footer="0.31496062992125984"/>
  <pageSetup paperSize="9" scale="66" fitToHeight="0" orientation="portrait" r:id="rId1"/>
  <headerFooter>
    <oddFooter>&amp;L&amp;9&amp;F&amp;CΑΧΑΪΑ Α.Ε.&amp;R&amp;9&amp;P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9"/>
  <sheetViews>
    <sheetView showGridLines="0" view="pageBreakPreview" zoomScale="60" zoomScaleNormal="100" workbookViewId="0">
      <selection activeCell="A27" sqref="A27:K2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s>
  <sheetData>
    <row r="1" spans="1:8" s="3" customFormat="1" ht="22.15" customHeight="1" x14ac:dyDescent="0.2">
      <c r="A1" s="194" t="s">
        <v>184</v>
      </c>
      <c r="B1" s="195"/>
      <c r="C1" s="195"/>
      <c r="D1" s="195"/>
      <c r="E1" s="195"/>
      <c r="F1" s="195"/>
      <c r="G1" s="195"/>
      <c r="H1" s="196"/>
    </row>
    <row r="2" spans="1:8" s="3" customFormat="1" ht="14.25" x14ac:dyDescent="0.2">
      <c r="A2" s="198" t="s">
        <v>0</v>
      </c>
      <c r="B2" s="202" t="s">
        <v>66</v>
      </c>
      <c r="C2" s="198" t="s">
        <v>42</v>
      </c>
      <c r="D2" s="199" t="s">
        <v>2</v>
      </c>
      <c r="E2" s="199" t="s">
        <v>3</v>
      </c>
      <c r="F2" s="200" t="s">
        <v>4</v>
      </c>
      <c r="G2" s="200" t="s">
        <v>5</v>
      </c>
      <c r="H2" s="200" t="s">
        <v>6</v>
      </c>
    </row>
    <row r="3" spans="1:8" s="3" customFormat="1" ht="14.25" x14ac:dyDescent="0.2">
      <c r="A3" s="198"/>
      <c r="B3" s="203"/>
      <c r="C3" s="198"/>
      <c r="D3" s="199"/>
      <c r="E3" s="199"/>
      <c r="F3" s="200"/>
      <c r="G3" s="200"/>
      <c r="H3" s="200"/>
    </row>
    <row r="4" spans="1:8" s="3" customFormat="1" ht="14.25" x14ac:dyDescent="0.2">
      <c r="A4" s="5"/>
      <c r="B4" s="5"/>
      <c r="C4" s="5"/>
      <c r="D4" s="5"/>
      <c r="E4" s="5"/>
      <c r="F4" s="6">
        <f t="shared" ref="F4:F5" si="0">ROUND(D4*E4,2)</f>
        <v>0</v>
      </c>
      <c r="G4" s="7">
        <f t="shared" ref="G4:G5" si="1">ROUND(F4*24%,2)</f>
        <v>0</v>
      </c>
      <c r="H4" s="7">
        <f t="shared" ref="H4:H5" si="2">F4+G4</f>
        <v>0</v>
      </c>
    </row>
    <row r="5" spans="1:8" s="3" customFormat="1" ht="14.25" x14ac:dyDescent="0.2">
      <c r="A5" s="5"/>
      <c r="B5" s="5"/>
      <c r="C5" s="5"/>
      <c r="D5" s="5"/>
      <c r="E5" s="5"/>
      <c r="F5" s="6">
        <f t="shared" si="0"/>
        <v>0</v>
      </c>
      <c r="G5" s="7">
        <f t="shared" si="1"/>
        <v>0</v>
      </c>
      <c r="H5" s="7">
        <f t="shared" si="2"/>
        <v>0</v>
      </c>
    </row>
    <row r="6" spans="1:8" s="3" customFormat="1" ht="14.25" x14ac:dyDescent="0.2">
      <c r="A6" s="5"/>
      <c r="B6" s="5"/>
      <c r="C6" s="5"/>
      <c r="D6" s="5"/>
      <c r="E6" s="5"/>
      <c r="F6" s="6">
        <f t="shared" ref="F6:F7" si="3">ROUND(D6*E6,2)</f>
        <v>0</v>
      </c>
      <c r="G6" s="7">
        <f t="shared" ref="G6:G7" si="4">ROUND(F6*24%,2)</f>
        <v>0</v>
      </c>
      <c r="H6" s="7">
        <f t="shared" ref="H6:H7" si="5">F6+G6</f>
        <v>0</v>
      </c>
    </row>
    <row r="7" spans="1:8" s="3" customFormat="1" ht="14.25" x14ac:dyDescent="0.2">
      <c r="A7" s="5"/>
      <c r="B7" s="5"/>
      <c r="C7" s="5"/>
      <c r="D7" s="5"/>
      <c r="E7" s="5"/>
      <c r="F7" s="6">
        <f t="shared" si="3"/>
        <v>0</v>
      </c>
      <c r="G7" s="7">
        <f t="shared" si="4"/>
        <v>0</v>
      </c>
      <c r="H7" s="7">
        <f t="shared" si="5"/>
        <v>0</v>
      </c>
    </row>
    <row r="8" spans="1:8" ht="19.899999999999999" customHeight="1" x14ac:dyDescent="0.25">
      <c r="A8" s="201" t="s">
        <v>185</v>
      </c>
      <c r="B8" s="201"/>
      <c r="C8" s="201"/>
      <c r="D8" s="201"/>
      <c r="E8" s="201"/>
      <c r="F8" s="43">
        <f>F7+F6+F5+F4</f>
        <v>0</v>
      </c>
      <c r="G8" s="43">
        <f t="shared" ref="G8:H8" si="6">G7+G6+G5+G4</f>
        <v>0</v>
      </c>
      <c r="H8" s="43">
        <f t="shared" si="6"/>
        <v>0</v>
      </c>
    </row>
    <row r="9" spans="1:8" s="3" customFormat="1" ht="14.25" x14ac:dyDescent="0.2">
      <c r="F9" s="8"/>
      <c r="G9" s="8"/>
      <c r="H9" s="8"/>
    </row>
  </sheetData>
  <mergeCells count="10">
    <mergeCell ref="A8:E8"/>
    <mergeCell ref="A1:H1"/>
    <mergeCell ref="A2:A3"/>
    <mergeCell ref="C2:C3"/>
    <mergeCell ref="D2:D3"/>
    <mergeCell ref="E2:E3"/>
    <mergeCell ref="F2:F3"/>
    <mergeCell ref="G2:G3"/>
    <mergeCell ref="H2:H3"/>
    <mergeCell ref="B2:B3"/>
  </mergeCells>
  <printOptions horizontalCentered="1"/>
  <pageMargins left="0.70866141732283472" right="0.70866141732283472" top="0.74803149606299213" bottom="0.74803149606299213" header="0.31496062992125984" footer="0.31496062992125984"/>
  <pageSetup paperSize="9" scale="66" fitToHeight="0" orientation="portrait" r:id="rId1"/>
  <headerFooter>
    <oddFooter>&amp;L&amp;9&amp;F&amp;CΑΧΑΪΑ Α.Ε.&amp;R&amp;9&amp;P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9"/>
  <sheetViews>
    <sheetView showGridLines="0" view="pageBreakPreview" zoomScale="60" zoomScaleNormal="100" workbookViewId="0">
      <selection activeCell="A27" sqref="A27:K27"/>
    </sheetView>
  </sheetViews>
  <sheetFormatPr defaultColWidth="9.140625" defaultRowHeight="15" x14ac:dyDescent="0.25"/>
  <cols>
    <col min="1" max="1" width="5.42578125" style="1" customWidth="1"/>
    <col min="2" max="2" width="18.7109375" style="1" customWidth="1"/>
    <col min="3" max="3" width="27.7109375" style="1" customWidth="1"/>
    <col min="4" max="4" width="18.85546875" style="1" bestFit="1" customWidth="1"/>
    <col min="5" max="5" width="19.42578125" style="1" bestFit="1" customWidth="1"/>
    <col min="6" max="6" width="20" style="1" bestFit="1" customWidth="1"/>
    <col min="7" max="195" width="9.140625" style="1"/>
    <col min="196" max="196" width="3.85546875" style="1" customWidth="1"/>
    <col min="197" max="197" width="22" style="1" customWidth="1"/>
    <col min="198" max="245" width="1.28515625" style="1" customWidth="1"/>
    <col min="246" max="246" width="8.85546875" style="1" bestFit="1" customWidth="1"/>
    <col min="247" max="451" width="9.140625" style="1"/>
    <col min="452" max="452" width="3.85546875" style="1" customWidth="1"/>
    <col min="453" max="453" width="22" style="1" customWidth="1"/>
    <col min="454" max="501" width="1.28515625" style="1" customWidth="1"/>
    <col min="502" max="502" width="8.85546875" style="1" bestFit="1" customWidth="1"/>
    <col min="503" max="707" width="9.140625" style="1"/>
    <col min="708" max="708" width="3.85546875" style="1" customWidth="1"/>
    <col min="709" max="709" width="22" style="1" customWidth="1"/>
    <col min="710" max="757" width="1.28515625" style="1" customWidth="1"/>
    <col min="758" max="758" width="8.85546875" style="1" bestFit="1" customWidth="1"/>
    <col min="759" max="963" width="9.140625" style="1"/>
    <col min="964" max="964" width="3.85546875" style="1" customWidth="1"/>
    <col min="965" max="965" width="22" style="1" customWidth="1"/>
    <col min="966" max="1013" width="1.28515625" style="1" customWidth="1"/>
    <col min="1014" max="1014" width="8.85546875" style="1" bestFit="1" customWidth="1"/>
    <col min="1015" max="1219" width="9.140625" style="1"/>
    <col min="1220" max="1220" width="3.85546875" style="1" customWidth="1"/>
    <col min="1221" max="1221" width="22" style="1" customWidth="1"/>
    <col min="1222" max="1269" width="1.28515625" style="1" customWidth="1"/>
    <col min="1270" max="1270" width="8.85546875" style="1" bestFit="1" customWidth="1"/>
    <col min="1271" max="1475" width="9.140625" style="1"/>
    <col min="1476" max="1476" width="3.85546875" style="1" customWidth="1"/>
    <col min="1477" max="1477" width="22" style="1" customWidth="1"/>
    <col min="1478" max="1525" width="1.28515625" style="1" customWidth="1"/>
    <col min="1526" max="1526" width="8.85546875" style="1" bestFit="1" customWidth="1"/>
    <col min="1527" max="1731" width="9.140625" style="1"/>
    <col min="1732" max="1732" width="3.85546875" style="1" customWidth="1"/>
    <col min="1733" max="1733" width="22" style="1" customWidth="1"/>
    <col min="1734" max="1781" width="1.28515625" style="1" customWidth="1"/>
    <col min="1782" max="1782" width="8.85546875" style="1" bestFit="1" customWidth="1"/>
    <col min="1783" max="1987" width="9.140625" style="1"/>
    <col min="1988" max="1988" width="3.85546875" style="1" customWidth="1"/>
    <col min="1989" max="1989" width="22" style="1" customWidth="1"/>
    <col min="1990" max="2037" width="1.28515625" style="1" customWidth="1"/>
    <col min="2038" max="2038" width="8.85546875" style="1" bestFit="1" customWidth="1"/>
    <col min="2039" max="2243" width="9.140625" style="1"/>
    <col min="2244" max="2244" width="3.85546875" style="1" customWidth="1"/>
    <col min="2245" max="2245" width="22" style="1" customWidth="1"/>
    <col min="2246" max="2293" width="1.28515625" style="1" customWidth="1"/>
    <col min="2294" max="2294" width="8.85546875" style="1" bestFit="1" customWidth="1"/>
    <col min="2295" max="2499" width="9.140625" style="1"/>
    <col min="2500" max="2500" width="3.85546875" style="1" customWidth="1"/>
    <col min="2501" max="2501" width="22" style="1" customWidth="1"/>
    <col min="2502" max="2549" width="1.28515625" style="1" customWidth="1"/>
    <col min="2550" max="2550" width="8.85546875" style="1" bestFit="1" customWidth="1"/>
    <col min="2551" max="2755" width="9.140625" style="1"/>
    <col min="2756" max="2756" width="3.85546875" style="1" customWidth="1"/>
    <col min="2757" max="2757" width="22" style="1" customWidth="1"/>
    <col min="2758" max="2805" width="1.28515625" style="1" customWidth="1"/>
    <col min="2806" max="2806" width="8.85546875" style="1" bestFit="1" customWidth="1"/>
    <col min="2807" max="3011" width="9.140625" style="1"/>
    <col min="3012" max="3012" width="3.85546875" style="1" customWidth="1"/>
    <col min="3013" max="3013" width="22" style="1" customWidth="1"/>
    <col min="3014" max="3061" width="1.28515625" style="1" customWidth="1"/>
    <col min="3062" max="3062" width="8.85546875" style="1" bestFit="1" customWidth="1"/>
    <col min="3063" max="3267" width="9.140625" style="1"/>
    <col min="3268" max="3268" width="3.85546875" style="1" customWidth="1"/>
    <col min="3269" max="3269" width="22" style="1" customWidth="1"/>
    <col min="3270" max="3317" width="1.28515625" style="1" customWidth="1"/>
    <col min="3318" max="3318" width="8.85546875" style="1" bestFit="1" customWidth="1"/>
    <col min="3319" max="3523" width="9.140625" style="1"/>
    <col min="3524" max="3524" width="3.85546875" style="1" customWidth="1"/>
    <col min="3525" max="3525" width="22" style="1" customWidth="1"/>
    <col min="3526" max="3573" width="1.28515625" style="1" customWidth="1"/>
    <col min="3574" max="3574" width="8.85546875" style="1" bestFit="1" customWidth="1"/>
    <col min="3575" max="3779" width="9.140625" style="1"/>
    <col min="3780" max="3780" width="3.85546875" style="1" customWidth="1"/>
    <col min="3781" max="3781" width="22" style="1" customWidth="1"/>
    <col min="3782" max="3829" width="1.28515625" style="1" customWidth="1"/>
    <col min="3830" max="3830" width="8.85546875" style="1" bestFit="1" customWidth="1"/>
    <col min="3831" max="4035" width="9.140625" style="1"/>
    <col min="4036" max="4036" width="3.85546875" style="1" customWidth="1"/>
    <col min="4037" max="4037" width="22" style="1" customWidth="1"/>
    <col min="4038" max="4085" width="1.28515625" style="1" customWidth="1"/>
    <col min="4086" max="4086" width="8.85546875" style="1" bestFit="1" customWidth="1"/>
    <col min="4087" max="4291" width="9.140625" style="1"/>
    <col min="4292" max="4292" width="3.85546875" style="1" customWidth="1"/>
    <col min="4293" max="4293" width="22" style="1" customWidth="1"/>
    <col min="4294" max="4341" width="1.28515625" style="1" customWidth="1"/>
    <col min="4342" max="4342" width="8.85546875" style="1" bestFit="1" customWidth="1"/>
    <col min="4343" max="4547" width="9.140625" style="1"/>
    <col min="4548" max="4548" width="3.85546875" style="1" customWidth="1"/>
    <col min="4549" max="4549" width="22" style="1" customWidth="1"/>
    <col min="4550" max="4597" width="1.28515625" style="1" customWidth="1"/>
    <col min="4598" max="4598" width="8.85546875" style="1" bestFit="1" customWidth="1"/>
    <col min="4599" max="4803" width="9.140625" style="1"/>
    <col min="4804" max="4804" width="3.85546875" style="1" customWidth="1"/>
    <col min="4805" max="4805" width="22" style="1" customWidth="1"/>
    <col min="4806" max="4853" width="1.28515625" style="1" customWidth="1"/>
    <col min="4854" max="4854" width="8.85546875" style="1" bestFit="1" customWidth="1"/>
    <col min="4855" max="5059" width="9.140625" style="1"/>
    <col min="5060" max="5060" width="3.85546875" style="1" customWidth="1"/>
    <col min="5061" max="5061" width="22" style="1" customWidth="1"/>
    <col min="5062" max="5109" width="1.28515625" style="1" customWidth="1"/>
    <col min="5110" max="5110" width="8.85546875" style="1" bestFit="1" customWidth="1"/>
    <col min="5111" max="5315" width="9.140625" style="1"/>
    <col min="5316" max="5316" width="3.85546875" style="1" customWidth="1"/>
    <col min="5317" max="5317" width="22" style="1" customWidth="1"/>
    <col min="5318" max="5365" width="1.28515625" style="1" customWidth="1"/>
    <col min="5366" max="5366" width="8.85546875" style="1" bestFit="1" customWidth="1"/>
    <col min="5367" max="5571" width="9.140625" style="1"/>
    <col min="5572" max="5572" width="3.85546875" style="1" customWidth="1"/>
    <col min="5573" max="5573" width="22" style="1" customWidth="1"/>
    <col min="5574" max="5621" width="1.28515625" style="1" customWidth="1"/>
    <col min="5622" max="5622" width="8.85546875" style="1" bestFit="1" customWidth="1"/>
    <col min="5623" max="5827" width="9.140625" style="1"/>
    <col min="5828" max="5828" width="3.85546875" style="1" customWidth="1"/>
    <col min="5829" max="5829" width="22" style="1" customWidth="1"/>
    <col min="5830" max="5877" width="1.28515625" style="1" customWidth="1"/>
    <col min="5878" max="5878" width="8.85546875" style="1" bestFit="1" customWidth="1"/>
    <col min="5879" max="6083" width="9.140625" style="1"/>
    <col min="6084" max="6084" width="3.85546875" style="1" customWidth="1"/>
    <col min="6085" max="6085" width="22" style="1" customWidth="1"/>
    <col min="6086" max="6133" width="1.28515625" style="1" customWidth="1"/>
    <col min="6134" max="6134" width="8.85546875" style="1" bestFit="1" customWidth="1"/>
    <col min="6135" max="6339" width="9.140625" style="1"/>
    <col min="6340" max="6340" width="3.85546875" style="1" customWidth="1"/>
    <col min="6341" max="6341" width="22" style="1" customWidth="1"/>
    <col min="6342" max="6389" width="1.28515625" style="1" customWidth="1"/>
    <col min="6390" max="6390" width="8.85546875" style="1" bestFit="1" customWidth="1"/>
    <col min="6391" max="6595" width="9.140625" style="1"/>
    <col min="6596" max="6596" width="3.85546875" style="1" customWidth="1"/>
    <col min="6597" max="6597" width="22" style="1" customWidth="1"/>
    <col min="6598" max="6645" width="1.28515625" style="1" customWidth="1"/>
    <col min="6646" max="6646" width="8.85546875" style="1" bestFit="1" customWidth="1"/>
    <col min="6647" max="6851" width="9.140625" style="1"/>
    <col min="6852" max="6852" width="3.85546875" style="1" customWidth="1"/>
    <col min="6853" max="6853" width="22" style="1" customWidth="1"/>
    <col min="6854" max="6901" width="1.28515625" style="1" customWidth="1"/>
    <col min="6902" max="6902" width="8.85546875" style="1" bestFit="1" customWidth="1"/>
    <col min="6903" max="7107" width="9.140625" style="1"/>
    <col min="7108" max="7108" width="3.85546875" style="1" customWidth="1"/>
    <col min="7109" max="7109" width="22" style="1" customWidth="1"/>
    <col min="7110" max="7157" width="1.28515625" style="1" customWidth="1"/>
    <col min="7158" max="7158" width="8.85546875" style="1" bestFit="1" customWidth="1"/>
    <col min="7159" max="7363" width="9.140625" style="1"/>
    <col min="7364" max="7364" width="3.85546875" style="1" customWidth="1"/>
    <col min="7365" max="7365" width="22" style="1" customWidth="1"/>
    <col min="7366" max="7413" width="1.28515625" style="1" customWidth="1"/>
    <col min="7414" max="7414" width="8.85546875" style="1" bestFit="1" customWidth="1"/>
    <col min="7415" max="7619" width="9.140625" style="1"/>
    <col min="7620" max="7620" width="3.85546875" style="1" customWidth="1"/>
    <col min="7621" max="7621" width="22" style="1" customWidth="1"/>
    <col min="7622" max="7669" width="1.28515625" style="1" customWidth="1"/>
    <col min="7670" max="7670" width="8.85546875" style="1" bestFit="1" customWidth="1"/>
    <col min="7671" max="7875" width="9.140625" style="1"/>
    <col min="7876" max="7876" width="3.85546875" style="1" customWidth="1"/>
    <col min="7877" max="7877" width="22" style="1" customWidth="1"/>
    <col min="7878" max="7925" width="1.28515625" style="1" customWidth="1"/>
    <col min="7926" max="7926" width="8.85546875" style="1" bestFit="1" customWidth="1"/>
    <col min="7927" max="8131" width="9.140625" style="1"/>
    <col min="8132" max="8132" width="3.85546875" style="1" customWidth="1"/>
    <col min="8133" max="8133" width="22" style="1" customWidth="1"/>
    <col min="8134" max="8181" width="1.28515625" style="1" customWidth="1"/>
    <col min="8182" max="8182" width="8.85546875" style="1" bestFit="1" customWidth="1"/>
    <col min="8183" max="8387" width="9.140625" style="1"/>
    <col min="8388" max="8388" width="3.85546875" style="1" customWidth="1"/>
    <col min="8389" max="8389" width="22" style="1" customWidth="1"/>
    <col min="8390" max="8437" width="1.28515625" style="1" customWidth="1"/>
    <col min="8438" max="8438" width="8.85546875" style="1" bestFit="1" customWidth="1"/>
    <col min="8439" max="8643" width="9.140625" style="1"/>
    <col min="8644" max="8644" width="3.85546875" style="1" customWidth="1"/>
    <col min="8645" max="8645" width="22" style="1" customWidth="1"/>
    <col min="8646" max="8693" width="1.28515625" style="1" customWidth="1"/>
    <col min="8694" max="8694" width="8.85546875" style="1" bestFit="1" customWidth="1"/>
    <col min="8695" max="8899" width="9.140625" style="1"/>
    <col min="8900" max="8900" width="3.85546875" style="1" customWidth="1"/>
    <col min="8901" max="8901" width="22" style="1" customWidth="1"/>
    <col min="8902" max="8949" width="1.28515625" style="1" customWidth="1"/>
    <col min="8950" max="8950" width="8.85546875" style="1" bestFit="1" customWidth="1"/>
    <col min="8951" max="9155" width="9.140625" style="1"/>
    <col min="9156" max="9156" width="3.85546875" style="1" customWidth="1"/>
    <col min="9157" max="9157" width="22" style="1" customWidth="1"/>
    <col min="9158" max="9205" width="1.28515625" style="1" customWidth="1"/>
    <col min="9206" max="9206" width="8.85546875" style="1" bestFit="1" customWidth="1"/>
    <col min="9207" max="9411" width="9.140625" style="1"/>
    <col min="9412" max="9412" width="3.85546875" style="1" customWidth="1"/>
    <col min="9413" max="9413" width="22" style="1" customWidth="1"/>
    <col min="9414" max="9461" width="1.28515625" style="1" customWidth="1"/>
    <col min="9462" max="9462" width="8.85546875" style="1" bestFit="1" customWidth="1"/>
    <col min="9463" max="9667" width="9.140625" style="1"/>
    <col min="9668" max="9668" width="3.85546875" style="1" customWidth="1"/>
    <col min="9669" max="9669" width="22" style="1" customWidth="1"/>
    <col min="9670" max="9717" width="1.28515625" style="1" customWidth="1"/>
    <col min="9718" max="9718" width="8.85546875" style="1" bestFit="1" customWidth="1"/>
    <col min="9719" max="9923" width="9.140625" style="1"/>
    <col min="9924" max="9924" width="3.85546875" style="1" customWidth="1"/>
    <col min="9925" max="9925" width="22" style="1" customWidth="1"/>
    <col min="9926" max="9973" width="1.28515625" style="1" customWidth="1"/>
    <col min="9974" max="9974" width="8.85546875" style="1" bestFit="1" customWidth="1"/>
    <col min="9975" max="10179" width="9.140625" style="1"/>
    <col min="10180" max="10180" width="3.85546875" style="1" customWidth="1"/>
    <col min="10181" max="10181" width="22" style="1" customWidth="1"/>
    <col min="10182" max="10229" width="1.28515625" style="1" customWidth="1"/>
    <col min="10230" max="10230" width="8.85546875" style="1" bestFit="1" customWidth="1"/>
    <col min="10231" max="10435" width="9.140625" style="1"/>
    <col min="10436" max="10436" width="3.85546875" style="1" customWidth="1"/>
    <col min="10437" max="10437" width="22" style="1" customWidth="1"/>
    <col min="10438" max="10485" width="1.28515625" style="1" customWidth="1"/>
    <col min="10486" max="10486" width="8.85546875" style="1" bestFit="1" customWidth="1"/>
    <col min="10487" max="10691" width="9.140625" style="1"/>
    <col min="10692" max="10692" width="3.85546875" style="1" customWidth="1"/>
    <col min="10693" max="10693" width="22" style="1" customWidth="1"/>
    <col min="10694" max="10741" width="1.28515625" style="1" customWidth="1"/>
    <col min="10742" max="10742" width="8.85546875" style="1" bestFit="1" customWidth="1"/>
    <col min="10743" max="10947" width="9.140625" style="1"/>
    <col min="10948" max="10948" width="3.85546875" style="1" customWidth="1"/>
    <col min="10949" max="10949" width="22" style="1" customWidth="1"/>
    <col min="10950" max="10997" width="1.28515625" style="1" customWidth="1"/>
    <col min="10998" max="10998" width="8.85546875" style="1" bestFit="1" customWidth="1"/>
    <col min="10999" max="11203" width="9.140625" style="1"/>
    <col min="11204" max="11204" width="3.85546875" style="1" customWidth="1"/>
    <col min="11205" max="11205" width="22" style="1" customWidth="1"/>
    <col min="11206" max="11253" width="1.28515625" style="1" customWidth="1"/>
    <col min="11254" max="11254" width="8.85546875" style="1" bestFit="1" customWidth="1"/>
    <col min="11255" max="11459" width="9.140625" style="1"/>
    <col min="11460" max="11460" width="3.85546875" style="1" customWidth="1"/>
    <col min="11461" max="11461" width="22" style="1" customWidth="1"/>
    <col min="11462" max="11509" width="1.28515625" style="1" customWidth="1"/>
    <col min="11510" max="11510" width="8.85546875" style="1" bestFit="1" customWidth="1"/>
    <col min="11511" max="11715" width="9.140625" style="1"/>
    <col min="11716" max="11716" width="3.85546875" style="1" customWidth="1"/>
    <col min="11717" max="11717" width="22" style="1" customWidth="1"/>
    <col min="11718" max="11765" width="1.28515625" style="1" customWidth="1"/>
    <col min="11766" max="11766" width="8.85546875" style="1" bestFit="1" customWidth="1"/>
    <col min="11767" max="11971" width="9.140625" style="1"/>
    <col min="11972" max="11972" width="3.85546875" style="1" customWidth="1"/>
    <col min="11973" max="11973" width="22" style="1" customWidth="1"/>
    <col min="11974" max="12021" width="1.28515625" style="1" customWidth="1"/>
    <col min="12022" max="12022" width="8.85546875" style="1" bestFit="1" customWidth="1"/>
    <col min="12023" max="12227" width="9.140625" style="1"/>
    <col min="12228" max="12228" width="3.85546875" style="1" customWidth="1"/>
    <col min="12229" max="12229" width="22" style="1" customWidth="1"/>
    <col min="12230" max="12277" width="1.28515625" style="1" customWidth="1"/>
    <col min="12278" max="12278" width="8.85546875" style="1" bestFit="1" customWidth="1"/>
    <col min="12279" max="12483" width="9.140625" style="1"/>
    <col min="12484" max="12484" width="3.85546875" style="1" customWidth="1"/>
    <col min="12485" max="12485" width="22" style="1" customWidth="1"/>
    <col min="12486" max="12533" width="1.28515625" style="1" customWidth="1"/>
    <col min="12534" max="12534" width="8.85546875" style="1" bestFit="1" customWidth="1"/>
    <col min="12535" max="12739" width="9.140625" style="1"/>
    <col min="12740" max="12740" width="3.85546875" style="1" customWidth="1"/>
    <col min="12741" max="12741" width="22" style="1" customWidth="1"/>
    <col min="12742" max="12789" width="1.28515625" style="1" customWidth="1"/>
    <col min="12790" max="12790" width="8.85546875" style="1" bestFit="1" customWidth="1"/>
    <col min="12791" max="12995" width="9.140625" style="1"/>
    <col min="12996" max="12996" width="3.85546875" style="1" customWidth="1"/>
    <col min="12997" max="12997" width="22" style="1" customWidth="1"/>
    <col min="12998" max="13045" width="1.28515625" style="1" customWidth="1"/>
    <col min="13046" max="13046" width="8.85546875" style="1" bestFit="1" customWidth="1"/>
    <col min="13047" max="13251" width="9.140625" style="1"/>
    <col min="13252" max="13252" width="3.85546875" style="1" customWidth="1"/>
    <col min="13253" max="13253" width="22" style="1" customWidth="1"/>
    <col min="13254" max="13301" width="1.28515625" style="1" customWidth="1"/>
    <col min="13302" max="13302" width="8.85546875" style="1" bestFit="1" customWidth="1"/>
    <col min="13303" max="13507" width="9.140625" style="1"/>
    <col min="13508" max="13508" width="3.85546875" style="1" customWidth="1"/>
    <col min="13509" max="13509" width="22" style="1" customWidth="1"/>
    <col min="13510" max="13557" width="1.28515625" style="1" customWidth="1"/>
    <col min="13558" max="13558" width="8.85546875" style="1" bestFit="1" customWidth="1"/>
    <col min="13559" max="13763" width="9.140625" style="1"/>
    <col min="13764" max="13764" width="3.85546875" style="1" customWidth="1"/>
    <col min="13765" max="13765" width="22" style="1" customWidth="1"/>
    <col min="13766" max="13813" width="1.28515625" style="1" customWidth="1"/>
    <col min="13814" max="13814" width="8.85546875" style="1" bestFit="1" customWidth="1"/>
    <col min="13815" max="14019" width="9.140625" style="1"/>
    <col min="14020" max="14020" width="3.85546875" style="1" customWidth="1"/>
    <col min="14021" max="14021" width="22" style="1" customWidth="1"/>
    <col min="14022" max="14069" width="1.28515625" style="1" customWidth="1"/>
    <col min="14070" max="14070" width="8.85546875" style="1" bestFit="1" customWidth="1"/>
    <col min="14071" max="14275" width="9.140625" style="1"/>
    <col min="14276" max="14276" width="3.85546875" style="1" customWidth="1"/>
    <col min="14277" max="14277" width="22" style="1" customWidth="1"/>
    <col min="14278" max="14325" width="1.28515625" style="1" customWidth="1"/>
    <col min="14326" max="14326" width="8.85546875" style="1" bestFit="1" customWidth="1"/>
    <col min="14327" max="14531" width="9.140625" style="1"/>
    <col min="14532" max="14532" width="3.85546875" style="1" customWidth="1"/>
    <col min="14533" max="14533" width="22" style="1" customWidth="1"/>
    <col min="14534" max="14581" width="1.28515625" style="1" customWidth="1"/>
    <col min="14582" max="14582" width="8.85546875" style="1" bestFit="1" customWidth="1"/>
    <col min="14583" max="14787" width="9.140625" style="1"/>
    <col min="14788" max="14788" width="3.85546875" style="1" customWidth="1"/>
    <col min="14789" max="14789" width="22" style="1" customWidth="1"/>
    <col min="14790" max="14837" width="1.28515625" style="1" customWidth="1"/>
    <col min="14838" max="14838" width="8.85546875" style="1" bestFit="1" customWidth="1"/>
    <col min="14839" max="15043" width="9.140625" style="1"/>
    <col min="15044" max="15044" width="3.85546875" style="1" customWidth="1"/>
    <col min="15045" max="15045" width="22" style="1" customWidth="1"/>
    <col min="15046" max="15093" width="1.28515625" style="1" customWidth="1"/>
    <col min="15094" max="15094" width="8.85546875" style="1" bestFit="1" customWidth="1"/>
    <col min="15095" max="15299" width="9.140625" style="1"/>
    <col min="15300" max="15300" width="3.85546875" style="1" customWidth="1"/>
    <col min="15301" max="15301" width="22" style="1" customWidth="1"/>
    <col min="15302" max="15349" width="1.28515625" style="1" customWidth="1"/>
    <col min="15350" max="15350" width="8.85546875" style="1" bestFit="1" customWidth="1"/>
    <col min="15351" max="15555" width="9.140625" style="1"/>
    <col min="15556" max="15556" width="3.85546875" style="1" customWidth="1"/>
    <col min="15557" max="15557" width="22" style="1" customWidth="1"/>
    <col min="15558" max="15605" width="1.28515625" style="1" customWidth="1"/>
    <col min="15606" max="15606" width="8.85546875" style="1" bestFit="1" customWidth="1"/>
    <col min="15607" max="15811" width="9.140625" style="1"/>
    <col min="15812" max="15812" width="3.85546875" style="1" customWidth="1"/>
    <col min="15813" max="15813" width="22" style="1" customWidth="1"/>
    <col min="15814" max="15861" width="1.28515625" style="1" customWidth="1"/>
    <col min="15862" max="15862" width="8.85546875" style="1" bestFit="1" customWidth="1"/>
    <col min="15863" max="16067" width="9.140625" style="1"/>
    <col min="16068" max="16068" width="3.85546875" style="1" customWidth="1"/>
    <col min="16069" max="16069" width="22" style="1" customWidth="1"/>
    <col min="16070" max="16117" width="1.28515625" style="1" customWidth="1"/>
    <col min="16118" max="16118" width="8.85546875" style="1" bestFit="1" customWidth="1"/>
    <col min="16119" max="16384" width="9.140625" style="1"/>
  </cols>
  <sheetData>
    <row r="1" spans="1:6" x14ac:dyDescent="0.25">
      <c r="A1" s="205" t="s">
        <v>73</v>
      </c>
      <c r="B1" s="205"/>
      <c r="C1" s="205"/>
      <c r="D1" s="205"/>
      <c r="E1" s="205"/>
      <c r="F1" s="205"/>
    </row>
    <row r="2" spans="1:6" x14ac:dyDescent="0.25">
      <c r="A2" s="206" t="s">
        <v>68</v>
      </c>
      <c r="B2" s="208" t="s">
        <v>69</v>
      </c>
      <c r="C2" s="209" t="s">
        <v>70</v>
      </c>
      <c r="D2" s="209" t="s">
        <v>4</v>
      </c>
      <c r="E2" s="209" t="s">
        <v>5</v>
      </c>
      <c r="F2" s="209" t="s">
        <v>6</v>
      </c>
    </row>
    <row r="3" spans="1:6" x14ac:dyDescent="0.25">
      <c r="A3" s="207"/>
      <c r="B3" s="208"/>
      <c r="C3" s="209"/>
      <c r="D3" s="209"/>
      <c r="E3" s="209"/>
      <c r="F3" s="209"/>
    </row>
    <row r="4" spans="1:6" x14ac:dyDescent="0.25">
      <c r="A4" s="33"/>
      <c r="B4" s="31"/>
      <c r="C4" s="16"/>
      <c r="D4" s="17"/>
      <c r="E4" s="17"/>
      <c r="F4" s="17"/>
    </row>
    <row r="5" spans="1:6" x14ac:dyDescent="0.25">
      <c r="A5" s="33"/>
      <c r="B5" s="32"/>
      <c r="C5" s="16"/>
      <c r="D5" s="17"/>
      <c r="E5" s="17"/>
      <c r="F5" s="17"/>
    </row>
    <row r="6" spans="1:6" x14ac:dyDescent="0.25">
      <c r="A6" s="33"/>
      <c r="B6" s="31"/>
      <c r="C6" s="16"/>
      <c r="D6" s="17"/>
      <c r="E6" s="17"/>
      <c r="F6" s="17"/>
    </row>
    <row r="7" spans="1:6" x14ac:dyDescent="0.25">
      <c r="A7" s="33"/>
      <c r="B7" s="31"/>
      <c r="C7" s="16"/>
      <c r="D7" s="17"/>
      <c r="E7" s="17"/>
      <c r="F7" s="17"/>
    </row>
    <row r="8" spans="1:6" x14ac:dyDescent="0.25">
      <c r="A8" s="33"/>
      <c r="B8" s="31"/>
      <c r="C8" s="16"/>
      <c r="D8" s="17"/>
      <c r="E8" s="17"/>
      <c r="F8" s="17"/>
    </row>
    <row r="9" spans="1:6" x14ac:dyDescent="0.25">
      <c r="A9" s="33"/>
      <c r="B9" s="31"/>
      <c r="C9" s="16"/>
      <c r="D9" s="17"/>
      <c r="E9" s="17"/>
      <c r="F9" s="17"/>
    </row>
    <row r="10" spans="1:6" x14ac:dyDescent="0.25">
      <c r="A10" s="33"/>
      <c r="B10" s="31"/>
      <c r="C10" s="16"/>
      <c r="D10" s="17"/>
      <c r="E10" s="17"/>
      <c r="F10" s="17"/>
    </row>
    <row r="11" spans="1:6" x14ac:dyDescent="0.25">
      <c r="A11" s="33"/>
      <c r="B11" s="31"/>
      <c r="C11" s="16"/>
      <c r="D11" s="17"/>
      <c r="E11" s="17"/>
      <c r="F11" s="17"/>
    </row>
    <row r="12" spans="1:6" x14ac:dyDescent="0.25">
      <c r="A12" s="33"/>
      <c r="B12" s="31"/>
      <c r="C12" s="16"/>
      <c r="D12" s="17"/>
      <c r="E12" s="17"/>
      <c r="F12" s="17"/>
    </row>
    <row r="13" spans="1:6" x14ac:dyDescent="0.25">
      <c r="A13" s="33"/>
      <c r="B13" s="31"/>
      <c r="C13" s="16"/>
      <c r="D13" s="17"/>
      <c r="E13" s="17"/>
      <c r="F13" s="17"/>
    </row>
    <row r="14" spans="1:6" x14ac:dyDescent="0.25">
      <c r="A14" s="33"/>
      <c r="B14" s="31"/>
      <c r="C14" s="16"/>
      <c r="D14" s="17"/>
      <c r="E14" s="17"/>
      <c r="F14" s="17"/>
    </row>
    <row r="15" spans="1:6" x14ac:dyDescent="0.25">
      <c r="A15" s="33"/>
      <c r="B15" s="31"/>
      <c r="C15" s="16"/>
      <c r="D15" s="17"/>
      <c r="E15" s="17"/>
      <c r="F15" s="17"/>
    </row>
    <row r="16" spans="1:6" x14ac:dyDescent="0.25">
      <c r="A16" s="33"/>
      <c r="B16" s="31"/>
      <c r="C16" s="16"/>
      <c r="D16" s="17"/>
      <c r="E16" s="17"/>
      <c r="F16" s="17"/>
    </row>
    <row r="17" spans="1:6" x14ac:dyDescent="0.25">
      <c r="A17" s="33"/>
      <c r="B17" s="31"/>
      <c r="C17" s="16"/>
      <c r="D17" s="17"/>
      <c r="E17" s="17"/>
      <c r="F17" s="17"/>
    </row>
    <row r="18" spans="1:6" x14ac:dyDescent="0.25">
      <c r="A18" s="33"/>
      <c r="B18" s="31"/>
      <c r="C18" s="16"/>
      <c r="D18" s="17"/>
      <c r="E18" s="17"/>
      <c r="F18" s="17"/>
    </row>
    <row r="19" spans="1:6" ht="21.75" customHeight="1" x14ac:dyDescent="0.25">
      <c r="A19" s="204" t="s">
        <v>74</v>
      </c>
      <c r="B19" s="204"/>
      <c r="C19" s="204"/>
      <c r="D19" s="44">
        <f>SUM(D4:D18)</f>
        <v>0</v>
      </c>
      <c r="E19" s="44">
        <f t="shared" ref="E19:F19" si="0">SUM(E4:E18)</f>
        <v>0</v>
      </c>
      <c r="F19" s="44">
        <f t="shared" si="0"/>
        <v>0</v>
      </c>
    </row>
  </sheetData>
  <mergeCells count="8">
    <mergeCell ref="A19:C19"/>
    <mergeCell ref="A1:F1"/>
    <mergeCell ref="A2:A3"/>
    <mergeCell ref="B2:B3"/>
    <mergeCell ref="C2:C3"/>
    <mergeCell ref="D2:D3"/>
    <mergeCell ref="E2:E3"/>
    <mergeCell ref="F2:F3"/>
  </mergeCells>
  <printOptions horizontalCentered="1"/>
  <pageMargins left="0.70866141732283472" right="0.70866141732283472" top="0.74803149606299213" bottom="0.74803149606299213" header="0.31496062992125984" footer="0.31496062992125984"/>
  <pageSetup paperSize="9" scale="79" fitToHeight="0" orientation="portrait" r:id="rId1"/>
  <headerFooter>
    <oddFooter>&amp;L&amp;9&amp;F&amp;CΑΧΑΪΑ Α.Ε.&amp;R&amp;9&amp;P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11</vt:i4>
      </vt:variant>
      <vt:variant>
        <vt:lpstr>Καθορισμένες περιοχές</vt:lpstr>
      </vt:variant>
      <vt:variant>
        <vt:i4>3</vt:i4>
      </vt:variant>
    </vt:vector>
  </HeadingPairs>
  <TitlesOfParts>
    <vt:vector size="14" baseType="lpstr">
      <vt:lpstr>ΕΞΩΦΥΛΛΟ </vt:lpstr>
      <vt:lpstr>ΚΩΔ.ΔΑΠ.ΠΣΚΕ</vt:lpstr>
      <vt:lpstr>ΑΚΙΝΗΤΟ</vt:lpstr>
      <vt:lpstr>ΚΤΙΡΙΑΚΕΣ ΕΓΚΑΤΑΣΤΑΣΕΙΣ</vt:lpstr>
      <vt:lpstr>ΑΓΟΡΑ ΕΞΟΠΛΙΣΜΟΥ </vt:lpstr>
      <vt:lpstr>ΜΕΤΑΦΟΡΙΚΑ ΜΕΣΑ</vt:lpstr>
      <vt:lpstr>ΑΥΛΕΣ ΕΝΕΡΓΕΙΕΣ_ΛΟΓΙΣΜΙΚΑ</vt:lpstr>
      <vt:lpstr>ΠΑΡΟΧΗ ΥΠΗΡΕΣΙΩΝ</vt:lpstr>
      <vt:lpstr>ΣΥΝΟΛΑ</vt:lpstr>
      <vt:lpstr>ΧΡΟΝΟΔΙΑΓΡΑΜΜΑ ΕΡΓΟΥ</vt:lpstr>
      <vt:lpstr>ΠΙΝΑΚΑΣ ΕΞΟΦΛΗΜΕΝΩΝ ΔΑΠΑΝΩΝ</vt:lpstr>
      <vt:lpstr>'ΕΞΩΦΥΛΛΟ '!Print_Area</vt:lpstr>
      <vt:lpstr>'ΚΤΙΡΙΑΚΕΣ ΕΓΚΑΤΑΣΤΑΣΕΙΣ'!Print_Area</vt:lpstr>
      <vt:lpstr>'ΑΓΟΡΑ ΕΞΟΠΛΙΣΜΟΥ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AchaiaSA</cp:lastModifiedBy>
  <cp:lastPrinted>2021-09-21T14:20:40Z</cp:lastPrinted>
  <dcterms:created xsi:type="dcterms:W3CDTF">2018-08-08T08:40:02Z</dcterms:created>
  <dcterms:modified xsi:type="dcterms:W3CDTF">2021-09-21T14:20:54Z</dcterms:modified>
</cp:coreProperties>
</file>